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18" documentId="120_S{2AC9BD13-BADA-5192-A53E-5A8FF88502F6}" xr6:coauthVersionLast="47" xr6:coauthVersionMax="47" xr10:uidLastSave="{51555F58-DA6A-43A3-8E22-D2497C69AAE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I3" i="4"/>
  <c r="J3" i="4"/>
  <c r="I4" i="4"/>
  <c r="J4" i="4"/>
  <c r="I5" i="4"/>
  <c r="J5" i="4"/>
  <c r="I6" i="4"/>
  <c r="J6" i="4"/>
  <c r="I7" i="4"/>
  <c r="J7" i="4"/>
  <c r="I8" i="4"/>
  <c r="J8" i="4"/>
  <c r="I9" i="4"/>
  <c r="J9"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<sst xmlns="http://schemas.openxmlformats.org/spreadsheetml/2006/main" count="180298" uniqueCount="39133">
  <si>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</si>
  <si>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</si>
  <si>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</si>
  <si>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</si>
  <si>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</si>
  <si>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</si>
  <si>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</si>
  <si>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</si>
  <si>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</si>
  <si>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</si>
  <si>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</si>
  <si>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</si>
  <si>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</si>
  <si>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</si>
  <si>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</si>
  <si>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</si>
  <si>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</si>
  <si>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</si>
  <si>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</si>
  <si>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</si>
  <si>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</si>
  <si>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</si>
  <si>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</si>
  <si>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</si>
  <si>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</si>
  <si>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</si>
  <si>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</si>
  <si>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</si>
  <si>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</si>
  <si>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</si>
  <si>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</si>
  <si>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</si>
  <si>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</si>
  <si>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</si>
  <si>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</si>
  <si>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</si>
  <si>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</si>
  <si>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</si>
  <si>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</si>
  <si>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</si>
  <si>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</si>
  <si>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</si>
  <si>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</si>
  <si>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</si>
  <si>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</si>
  <si>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</si>
  <si>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</si>
  <si>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</si>
  <si>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</si>
  <si>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</si>
  <si>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</si>
  <si>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</si>
  <si>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</si>
  <si>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</si>
  <si>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</si>
  <si>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</si>
  <si>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</si>
  <si>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</si>
  <si>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</si>
  <si>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</si>
  <si>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</si>
  <si>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</si>
  <si>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</si>
  <si>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</si>
  <si>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</si>
  <si>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</si>
  <si>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</si>
  <si>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</si>
  <si>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</si>
  <si>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</si>
  <si>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</si>
  <si>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</si>
  <si>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</si>
  <si>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</si>
  <si>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</si>
  <si>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</si>
  <si>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</si>
  <si>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</si>
  <si>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</si>
  <si>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</si>
  <si>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</si>
  <si>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</si>
  <si>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</si>
  <si>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</si>
  <si>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</si>
  <si>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</si>
  <si>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</si>
  <si>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</si>
  <si>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</si>
  <si>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</si>
  <si>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</si>
  <si>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</si>
  <si>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</si>
  <si>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</si>
  <si>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</si>
  <si>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</si>
  <si>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</si>
  <si>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</si>
  <si>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</si>
  <si>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</si>
  <si>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</si>
  <si>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</si>
  <si>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</si>
  <si>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</si>
  <si>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</si>
  <si>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</si>
  <si>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</si>
  <si>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</si>
  <si>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</si>
  <si>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</si>
  <si>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</si>
  <si>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</si>
  <si>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</si>
  <si>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</si>
  <si>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</si>
  <si>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</si>
  <si>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</si>
  <si>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</si>
  <si>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</si>
  <si>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</si>
  <si>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</si>
  <si>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</si>
  <si>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</si>
  <si>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</si>
  <si>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</si>
  <si>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</si>
  <si>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</si>
  <si>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</si>
  <si>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</si>
  <si>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</si>
  <si>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</si>
  <si>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</si>
  <si>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</si>
  <si>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</si>
  <si>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</si>
  <si>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</si>
  <si>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</si>
  <si>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</si>
  <si>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</si>
  <si>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</si>
  <si>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</si>
  <si>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</si>
  <si>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</si>
  <si>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</si>
  <si>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</si>
  <si>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</si>
  <si>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</si>
  <si>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</si>
  <si>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</si>
  <si>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</si>
  <si>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</si>
  <si>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</si>
  <si>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</si>
  <si>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</si>
  <si>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</si>
  <si>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</si>
  <si>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</si>
  <si>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</si>
  <si>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</si>
  <si>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</si>
  <si>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</si>
  <si>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</si>
  <si>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</si>
  <si>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</si>
  <si>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</si>
  <si>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</si>
  <si>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</si>
  <si>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</si>
  <si>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</si>
  <si>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</si>
  <si>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</si>
  <si>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</si>
  <si>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</si>
  <si>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</si>
  <si>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</si>
  <si>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</si>
  <si>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</si>
  <si>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</si>
  <si>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</si>
  <si>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</si>
  <si>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</si>
  <si>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</si>
  <si>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</si>
  <si>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</si>
  <si>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</si>
  <si>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</si>
  <si>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</si>
  <si>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</si>
  <si>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</si>
  <si>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</si>
  <si>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</si>
  <si>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</si>
  <si>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</si>
  <si>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</si>
  <si>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</si>
  <si>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</si>
  <si>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</si>
  <si>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</si>
  <si>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</si>
  <si>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</si>
  <si>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</si>
  <si>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</si>
  <si>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</si>
  <si>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</si>
  <si>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</si>
  <si>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</si>
  <si>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</si>
  <si>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</si>
  <si>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</si>
  <si>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</si>
  <si>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</si>
  <si>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</si>
  <si>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</si>
  <si>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</si>
  <si>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</si>
  <si>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</si>
  <si>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</si>
  <si>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</si>
  <si>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</si>
  <si>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</si>
  <si>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</si>
  <si>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</si>
  <si>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</si>
  <si>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</si>
  <si>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</si>
  <si>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</si>
  <si>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</si>
  <si>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</si>
  <si>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</si>
  <si>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</si>
  <si>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</si>
  <si>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</si>
  <si>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</si>
  <si>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</si>
  <si>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</si>
  <si>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</si>
  <si>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</si>
  <si>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</si>
  <si>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</si>
  <si>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</si>
  <si>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</si>
  <si>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</si>
  <si>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</si>
  <si>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</si>
  <si>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</si>
  <si>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</si>
  <si>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</si>
  <si>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</si>
  <si>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</si>
  <si>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</si>
  <si>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</si>
  <si>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</si>
  <si>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</si>
  <si>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</si>
  <si>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</si>
  <si>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</si>
  <si>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</si>
  <si>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</si>
  <si>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</si>
  <si>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</si>
  <si>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</si>
  <si>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</si>
  <si>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</si>
  <si>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</si>
  <si>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</si>
  <si>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</si>
  <si>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</si>
  <si>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</si>
  <si>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</si>
  <si>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</si>
  <si>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</si>
  <si>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</si>
  <si>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</si>
  <si>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</si>
  <si>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</si>
  <si>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</si>
  <si>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</si>
  <si>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</si>
  <si>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</si>
  <si>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</si>
  <si>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</si>
  <si>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</si>
  <si>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</si>
  <si>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</si>
  <si>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</si>
  <si>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</si>
  <si>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</si>
  <si>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</si>
  <si>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</si>
  <si>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</si>
  <si>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</si>
  <si>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</si>
  <si>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</si>
  <si>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</si>
  <si>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</si>
  <si>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</si>
  <si>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</si>
  <si>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</si>
  <si>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</si>
  <si>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</si>
  <si>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</si>
  <si>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</si>
  <si>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</si>
  <si>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</si>
  <si>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</si>
  <si>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</si>
  <si>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</si>
  <si>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</si>
  <si>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</si>
  <si>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</si>
  <si>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</si>
  <si>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</si>
  <si>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</si>
  <si>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</si>
  <si>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</si>
  <si>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</si>
  <si>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</si>
  <si>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</si>
  <si>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</si>
  <si>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</si>
  <si>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</si>
  <si>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</si>
  <si>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</si>
  <si>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</si>
  <si>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</si>
  <si>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</si>
  <si>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</si>
  <si>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</si>
  <si>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</si>
  <si>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</si>
  <si>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</si>
  <si>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</si>
  <si>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</si>
  <si>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</si>
  <si>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</si>
  <si>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</si>
  <si>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</si>
  <si>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</si>
  <si>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</si>
  <si>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</si>
  <si>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</si>
  <si>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</si>
  <si>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</si>
  <si>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</si>
  <si>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</si>
  <si>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</si>
  <si>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</si>
  <si>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</si>
  <si>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</si>
  <si>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</si>
  <si>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</si>
  <si>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</si>
  <si>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</si>
  <si>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</si>
  <si>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</si>
  <si>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</si>
  <si>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</si>
  <si>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</si>
  <si>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</si>
  <si>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</si>
  <si>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</si>
  <si>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</si>
  <si>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</si>
  <si>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</si>
  <si>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</si>
  <si>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</si>
  <si>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</si>
  <si>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</si>
  <si>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</si>
  <si>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</si>
  <si>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</si>
  <si>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</si>
  <si>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</si>
  <si>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</si>
  <si>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</si>
  <si>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</si>
  <si>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</si>
  <si>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</si>
  <si>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</si>
  <si>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</si>
  <si>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</si>
  <si>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</si>
  <si>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</si>
  <si>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</si>
  <si>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</si>
  <si>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</si>
  <si>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</si>
  <si>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</si>
  <si>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</si>
  <si>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</si>
  <si>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</si>
  <si>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</si>
  <si>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</si>
  <si>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</si>
  <si>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</si>
  <si>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</si>
  <si>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</si>
  <si>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</si>
  <si>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</si>
  <si>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</si>
  <si>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</si>
  <si>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</si>
  <si>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</si>
  <si>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</si>
  <si>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</si>
  <si>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</si>
  <si>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</si>
  <si>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</si>
  <si>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</si>
  <si>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</si>
  <si>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</si>
  <si>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</si>
  <si>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</si>
  <si>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</si>
  <si>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</si>
  <si>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</si>
  <si>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</si>
  <si>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</si>
  <si>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</si>
  <si>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</si>
  <si>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</si>
  <si>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</si>
  <si>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</si>
  <si>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</si>
  <si>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</si>
  <si>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</si>
  <si>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</si>
  <si>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</si>
  <si>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</si>
  <si>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</si>
  <si>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</si>
  <si>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</si>
  <si>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</si>
  <si>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</si>
  <si>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</si>
  <si>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</si>
  <si>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</si>
  <si>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</si>
  <si>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</si>
  <si>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</si>
  <si>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</si>
  <si>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</si>
  <si>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</si>
  <si>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</si>
  <si>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</si>
  <si>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</si>
  <si>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</si>
  <si>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</si>
  <si>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</si>
  <si>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</si>
  <si>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</si>
  <si>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</si>
  <si>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</si>
  <si>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</si>
  <si>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</si>
  <si>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</si>
  <si>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</si>
  <si>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</si>
  <si>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</si>
  <si>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</si>
  <si>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</si>
  <si>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</si>
  <si>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</si>
  <si>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</si>
  <si>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</si>
  <si>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</si>
  <si>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</si>
  <si>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</si>
  <si>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</si>
  <si>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</si>
  <si>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</si>
  <si>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</si>
  <si>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</si>
  <si>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</si>
  <si>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</si>
  <si>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</si>
  <si>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</si>
  <si>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</si>
  <si>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</si>
  <si>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</si>
  <si>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</si>
  <si>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</si>
  <si>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</si>
  <si>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</si>
  <si>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</si>
  <si>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</si>
  <si>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</si>
  <si>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</si>
  <si>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</si>
  <si>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</si>
  <si>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</si>
  <si>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</si>
  <si>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</si>
  <si>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</si>
  <si>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</si>
  <si>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</si>
  <si>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</si>
  <si>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</si>
  <si>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</si>
  <si>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</si>
  <si>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</si>
  <si>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</si>
  <si>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</si>
  <si>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</si>
  <si>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</si>
  <si>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</si>
  <si>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</si>
  <si>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</si>
  <si>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</si>
  <si>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</si>
  <si>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</si>
  <si>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</si>
  <si>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</si>
  <si>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</si>
  <si>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</si>
  <si>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</si>
  <si>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</si>
  <si>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</si>
  <si>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</si>
  <si>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</si>
  <si>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</si>
  <si>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</si>
  <si>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</si>
  <si>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</si>
  <si>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</si>
  <si>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</si>
  <si>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</si>
  <si>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</si>
  <si>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</si>
  <si>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</si>
  <si>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</si>
  <si>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</si>
  <si>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</si>
  <si>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</si>
  <si>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</si>
  <si>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</si>
  <si>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</si>
  <si>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</si>
  <si>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</si>
  <si>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</si>
  <si>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</si>
  <si>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</si>
  <si>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</si>
  <si>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</si>
  <si>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</si>
  <si>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</si>
  <si>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</si>
  <si>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</si>
  <si>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</si>
  <si>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</si>
  <si>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</si>
  <si>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</si>
  <si>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</si>
  <si>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</si>
  <si>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</si>
  <si>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</si>
  <si>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</si>
  <si>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</si>
  <si>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</si>
  <si>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</si>
  <si>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</si>
  <si>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</si>
  <si>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</si>
  <si>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</si>
  <si>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</si>
  <si>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</si>
  <si>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</si>
  <si>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</si>
  <si>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</si>
  <si>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</si>
  <si>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</si>
  <si>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</si>
  <si>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</si>
  <si>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</si>
  <si>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</si>
  <si>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</si>
  <si>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</si>
  <si>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</si>
  <si>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</si>
  <si>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</si>
  <si>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</si>
  <si>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</si>
  <si>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</si>
  <si>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</si>
  <si>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</si>
  <si>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</si>
  <si>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</si>
  <si>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</si>
  <si>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</si>
  <si>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</si>
  <si>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</si>
  <si>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</si>
  <si>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</si>
  <si>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</si>
  <si>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</si>
  <si>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</si>
  <si>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</si>
  <si>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</si>
  <si>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</si>
  <si>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</si>
  <si>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</si>
  <si>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</si>
  <si>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</si>
  <si>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</si>
  <si>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</si>
  <si>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</si>
  <si>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</si>
  <si>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</si>
  <si>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</si>
  <si>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</si>
  <si>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</si>
  <si>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</si>
  <si>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</si>
  <si>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</si>
  <si>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</si>
  <si>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</si>
  <si>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</si>
  <si>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</si>
  <si>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</si>
  <si>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</si>
  <si>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</si>
  <si>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</si>
  <si>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</si>
  <si>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</si>
  <si>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</si>
  <si>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</si>
  <si>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</si>
  <si>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</si>
  <si>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</si>
  <si>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</si>
  <si>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</si>
  <si>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</si>
  <si>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</si>
  <si>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</si>
  <si>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</si>
  <si>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</si>
  <si>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</si>
  <si>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</si>
  <si>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</si>
  <si>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</si>
  <si>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</si>
  <si>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</si>
  <si>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</si>
  <si>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</si>
  <si>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</si>
  <si>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</si>
  <si>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</si>
  <si>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</si>
  <si>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</si>
  <si>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</si>
  <si>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</si>
  <si>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</si>
  <si>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</si>
  <si>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</si>
  <si>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</si>
  <si>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</si>
  <si>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</si>
  <si>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</si>
  <si>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</si>
  <si>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</si>
  <si>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</si>
  <si>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</si>
  <si>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</si>
  <si>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</si>
  <si>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</si>
  <si>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</si>
  <si>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</si>
  <si>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</si>
  <si>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</si>
  <si>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</si>
  <si>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</si>
  <si>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</si>
  <si>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</si>
  <si>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</si>
  <si>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</si>
  <si>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</si>
  <si>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</si>
  <si>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</si>
  <si>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</si>
  <si>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</si>
  <si>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</si>
  <si>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</si>
  <si>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</si>
  <si>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</si>
  <si>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</si>
  <si>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</si>
  <si>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</si>
  <si>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</si>
  <si>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</si>
  <si>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</si>
  <si>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</si>
  <si>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</si>
  <si>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</si>
  <si>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</si>
  <si>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</si>
  <si>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</si>
  <si>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</si>
  <si>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</si>
  <si>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</si>
  <si>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</si>
  <si>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</si>
  <si>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</si>
  <si>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</si>
  <si>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</si>
  <si>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</si>
  <si>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</si>
  <si>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</si>
  <si>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</si>
  <si>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</si>
  <si>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</si>
  <si>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</si>
  <si>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</si>
  <si>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</si>
  <si>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</si>
  <si>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</si>
  <si>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</si>
  <si>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</si>
  <si>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</si>
  <si>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</si>
  <si>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</si>
  <si>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</si>
  <si>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</si>
  <si>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</si>
  <si>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</si>
  <si>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</si>
  <si>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</si>
  <si>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</si>
  <si>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</si>
  <si>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</si>
  <si>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</si>
  <si>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</si>
  <si>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</si>
  <si>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</si>
  <si>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</si>
  <si>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</si>
  <si>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</si>
  <si>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</si>
  <si>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</si>
  <si>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</si>
  <si>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</si>
  <si>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</si>
  <si>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</si>
  <si>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</si>
  <si>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</si>
  <si>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</si>
  <si>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</si>
  <si>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</si>
  <si>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</si>
  <si>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</si>
  <si>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</si>
  <si>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</si>
  <si>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</si>
  <si>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</si>
  <si>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</si>
  <si>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</si>
  <si>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</si>
  <si>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</si>
  <si>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</si>
  <si>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</si>
  <si>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</si>
  <si>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</si>
  <si>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</si>
  <si>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</si>
  <si>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</si>
  <si>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</si>
  <si>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</si>
  <si>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</si>
  <si>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</si>
  <si>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</si>
  <si>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</si>
  <si>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</si>
  <si>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</si>
  <si>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</si>
  <si>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</si>
  <si>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</si>
  <si>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</si>
  <si>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</si>
  <si>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</si>
  <si>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</si>
  <si>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</si>
  <si>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</si>
  <si>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</si>
  <si>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</si>
  <si>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</si>
  <si>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</si>
  <si>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</si>
  <si>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</si>
  <si>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</si>
  <si>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</si>
  <si>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</si>
  <si>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</si>
  <si>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</si>
  <si>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</si>
  <si>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</si>
  <si>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</si>
  <si>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</si>
  <si>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</si>
  <si>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</si>
  <si>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</si>
  <si>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</si>
  <si>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</si>
  <si>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</si>
  <si>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</si>
  <si>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</si>
  <si>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</si>
  <si>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</si>
  <si>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</si>
  <si>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</si>
  <si>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</si>
  <si>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</si>
  <si>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</si>
  <si>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</si>
  <si>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</si>
  <si>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</si>
  <si>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</si>
  <si>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</si>
  <si>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</si>
  <si>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</si>
  <si>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</si>
  <si>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</si>
  <si>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</si>
  <si>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</si>
  <si>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</si>
  <si>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</si>
  <si>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</si>
  <si>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</si>
  <si>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</si>
  <si>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</si>
  <si>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</si>
  <si>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</si>
  <si>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</si>
  <si>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</si>
  <si>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</si>
  <si>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</si>
  <si>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</si>
  <si>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</si>
  <si>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</si>
  <si>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</si>
  <si>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</si>
  <si>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</si>
  <si>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</si>
  <si>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</si>
  <si>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</si>
  <si>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</si>
  <si>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</si>
  <si>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</si>
  <si>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</si>
  <si>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</si>
  <si>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</si>
  <si>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</si>
  <si>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</si>
  <si>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</si>
  <si>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</si>
  <si>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</si>
  <si>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</si>
  <si>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</si>
  <si>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</si>
  <si>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</si>
  <si>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</si>
  <si>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</si>
  <si>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</si>
  <si>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</si>
  <si>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</si>
  <si>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</si>
  <si>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</si>
  <si>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</si>
  <si>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</si>
  <si>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</si>
  <si>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</si>
  <si>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</si>
  <si>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</si>
  <si>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</si>
  <si>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</si>
  <si>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</si>
  <si>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</si>
  <si>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</si>
  <si>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</si>
  <si>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</si>
  <si>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</si>
  <si>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</si>
  <si>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</si>
  <si>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</si>
  <si>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</si>
  <si>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</si>
  <si>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</si>
  <si>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</si>
  <si>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</si>
  <si>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</si>
  <si>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</si>
  <si>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</si>
  <si>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</si>
  <si>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</si>
  <si>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</si>
  <si>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</si>
  <si>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</si>
  <si>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</si>
  <si>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</si>
  <si>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</si>
  <si>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</si>
  <si>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</si>
  <si>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</si>
  <si>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</si>
  <si>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</si>
  <si>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</si>
  <si>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</si>
  <si>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</si>
  <si>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</si>
  <si>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</si>
  <si>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</si>
  <si>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</si>
  <si>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</si>
  <si>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</si>
  <si>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</si>
  <si>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</si>
  <si>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</si>
  <si>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</si>
  <si>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</si>
  <si>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</si>
  <si>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</si>
  <si>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</si>
  <si>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</si>
  <si>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</si>
  <si>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</si>
  <si>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</si>
  <si>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</si>
  <si>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</si>
  <si>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</si>
  <si>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</si>
  <si>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</si>
  <si>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</si>
  <si>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</si>
  <si>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</si>
  <si>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</si>
  <si>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</si>
  <si>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</si>
  <si>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</si>
  <si>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</si>
  <si>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</si>
  <si>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</si>
  <si>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</si>
  <si>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</si>
  <si>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</si>
  <si>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</si>
  <si>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</si>
  <si>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</si>
  <si>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</si>
  <si>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</si>
  <si>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</si>
  <si>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</si>
  <si>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</si>
  <si>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</si>
  <si>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</si>
  <si>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</si>
  <si>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</si>
  <si>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</si>
  <si>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</si>
  <si>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</si>
  <si>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</si>
  <si>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</si>
  <si>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</si>
  <si>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</si>
  <si>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</si>
  <si>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</si>
  <si>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</si>
  <si>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</si>
  <si>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</si>
  <si>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</si>
  <si>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</si>
  <si>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</si>
  <si>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</si>
  <si>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</si>
  <si>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</si>
  <si>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</si>
  <si>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</si>
  <si>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</si>
  <si>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</si>
  <si>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</si>
  <si>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</si>
  <si>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</si>
  <si>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</si>
  <si>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</si>
  <si>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</si>
  <si>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</si>
  <si>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</si>
  <si>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</si>
  <si>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</si>
  <si>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</si>
  <si>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</si>
  <si>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</si>
  <si>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</si>
  <si>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</si>
  <si>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</si>
  <si>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</si>
  <si>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</si>
  <si>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</si>
  <si>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</si>
  <si>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</si>
  <si>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</si>
  <si>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</si>
  <si>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</si>
  <si>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</si>
  <si>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</si>
  <si>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</si>
  <si>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</si>
  <si>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</si>
  <si>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</si>
  <si>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</si>
  <si>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</si>
  <si>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</si>
  <si>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</si>
  <si>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</si>
  <si>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</si>
  <si>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</si>
  <si>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</si>
  <si>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</si>
  <si>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</si>
  <si>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</si>
  <si>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</si>
  <si>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</si>
  <si>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</si>
  <si>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</si>
  <si>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</si>
  <si>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</si>
  <si>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</si>
  <si>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</si>
  <si>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</si>
  <si>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</si>
  <si>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</si>
  <si>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</si>
  <si>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</si>
  <si>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</si>
  <si>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</si>
  <si>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</si>
  <si>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</si>
  <si>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</si>
  <si>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</si>
  <si>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</si>
  <si>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</si>
  <si>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</si>
  <si>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</si>
  <si>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</si>
  <si>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</si>
  <si>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</si>
  <si>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</si>
  <si>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</si>
  <si>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</si>
  <si>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</si>
  <si>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</si>
  <si>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</si>
  <si>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</si>
  <si>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</si>
  <si>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</si>
  <si>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</si>
  <si>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</si>
  <si>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</si>
  <si>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</si>
  <si>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</si>
  <si>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</si>
  <si>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</si>
  <si>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</si>
  <si>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</si>
  <si>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</si>
  <si>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</si>
  <si>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</si>
  <si>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</si>
  <si>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</si>
  <si>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</si>
  <si>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</si>
  <si>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</si>
  <si>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</si>
  <si>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</si>
  <si>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</si>
  <si>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</si>
  <si>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</si>
  <si>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</si>
  <si>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</si>
  <si>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</si>
  <si>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</si>
  <si>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</si>
  <si>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</si>
  <si>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</si>
  <si>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</si>
  <si>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</si>
  <si>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</si>
  <si>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</si>
  <si>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</si>
  <si>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</si>
  <si>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</si>
  <si>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</si>
  <si>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</si>
  <si>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</si>
  <si>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</si>
  <si>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</si>
  <si>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</si>
  <si>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</si>
  <si>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</si>
  <si>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</si>
  <si>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</si>
  <si>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</si>
  <si>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</si>
  <si>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</si>
  <si>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</si>
  <si>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</si>
  <si>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</si>
  <si>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</si>
  <si>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</si>
  <si>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</si>
  <si>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</si>
  <si>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</si>
  <si>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</si>
  <si>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</si>
  <si>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</si>
  <si>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</si>
  <si>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</si>
  <si>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</si>
  <si>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</si>
  <si>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</si>
  <si>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</si>
  <si>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</si>
  <si>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</si>
  <si>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</si>
  <si>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</si>
  <si>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</si>
  <si>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</si>
  <si>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</si>
  <si>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</si>
  <si>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</si>
  <si>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</si>
  <si>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</si>
  <si>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</si>
  <si>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</si>
  <si>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</si>
  <si>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</si>
  <si>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</si>
  <si>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</si>
  <si>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</si>
  <si>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</si>
  <si>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</si>
  <si>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</si>
  <si>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</si>
  <si>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</si>
  <si>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</si>
  <si>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</si>
  <si>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</si>
  <si>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</si>
  <si>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</si>
  <si>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</si>
  <si>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</si>
  <si>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</si>
  <si>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</si>
  <si>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</si>
  <si>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</si>
  <si>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</si>
  <si>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</si>
  <si>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</si>
  <si>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</si>
  <si>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</si>
  <si>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</si>
  <si>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</si>
  <si>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</si>
  <si>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</si>
  <si>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</si>
  <si>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</si>
  <si>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</si>
  <si>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</si>
  <si>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</si>
  <si>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</si>
  <si>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</si>
  <si>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</si>
  <si>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</si>
  <si>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</si>
  <si>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</si>
  <si>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</si>
  <si>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</si>
  <si>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</si>
  <si>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</si>
  <si>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</si>
  <si>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</si>
  <si>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</si>
  <si>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</si>
  <si>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</si>
  <si>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</si>
  <si>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</si>
  <si>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</si>
  <si>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</si>
  <si>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</si>
  <si>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</si>
  <si>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</si>
  <si>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</si>
  <si>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</si>
  <si>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</si>
  <si>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</si>
  <si>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</si>
  <si>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</si>
  <si>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</si>
  <si>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</si>
  <si>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</si>
  <si>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</si>
  <si>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</si>
  <si>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</si>
  <si>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</si>
  <si>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</si>
  <si>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</si>
  <si>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</si>
  <si>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</si>
  <si>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</si>
  <si>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</si>
  <si>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</si>
  <si>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</si>
  <si>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</si>
  <si>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</si>
  <si>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</si>
  <si>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</si>
  <si>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</si>
  <si>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</si>
  <si>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</si>
  <si>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</si>
  <si>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</si>
  <si>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</si>
  <si>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</si>
  <si>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</si>
  <si>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</si>
  <si>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</si>
  <si>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</si>
  <si>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</si>
  <si>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</si>
  <si>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</si>
  <si>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</si>
  <si>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</si>
  <si>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</si>
  <si>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</si>
  <si>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</si>
  <si>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</si>
  <si>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</si>
  <si>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</si>
  <si>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</si>
  <si>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</si>
  <si>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</si>
  <si>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</si>
  <si>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</si>
  <si>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</si>
  <si>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</si>
  <si>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</si>
  <si>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</si>
  <si>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</si>
  <si>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</si>
  <si>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</si>
  <si>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</si>
  <si>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</si>
  <si>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</si>
  <si>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</si>
  <si>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</si>
  <si>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</si>
  <si>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</si>
  <si>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</si>
  <si>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</si>
  <si>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</si>
  <si>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</si>
  <si>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</si>
  <si>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</si>
  <si>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</si>
  <si>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</si>
  <si>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</si>
  <si>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</si>
  <si>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</si>
  <si>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</si>
  <si>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</si>
  <si>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</si>
  <si>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</si>
  <si>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</si>
  <si>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</si>
  <si>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</si>
  <si>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</si>
  <si>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</si>
  <si>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</si>
  <si>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</si>
  <si>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</si>
  <si>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</si>
  <si>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</si>
  <si>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</si>
  <si>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</si>
  <si>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</si>
  <si>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</si>
  <si>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</si>
  <si>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</si>
  <si>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</si>
  <si>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</si>
  <si>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</si>
  <si>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</si>
  <si>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</si>
  <si>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</si>
  <si>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</si>
  <si>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</si>
  <si>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</si>
  <si>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</si>
  <si>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</si>
  <si>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</si>
  <si>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</si>
  <si>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</si>
  <si>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</si>
  <si>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</si>
  <si>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</si>
  <si>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</si>
  <si>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</si>
  <si>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</si>
  <si>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</si>
  <si>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</si>
  <si>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</si>
  <si>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</si>
  <si>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</si>
  <si>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</si>
  <si>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</si>
  <si>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</si>
  <si>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</si>
  <si>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</si>
  <si>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</si>
  <si>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</si>
  <si>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</si>
  <si>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</si>
  <si>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</si>
  <si>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</si>
  <si>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</si>
  <si>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</si>
  <si>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</si>
  <si>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</si>
  <si>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</si>
  <si>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</si>
  <si>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</si>
  <si>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</si>
  <si>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</si>
  <si>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</si>
  <si>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</si>
  <si>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</si>
  <si>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</si>
  <si>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</si>
  <si>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</si>
  <si>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</si>
  <si>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</si>
  <si>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</si>
  <si>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</si>
  <si>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</si>
  <si>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</si>
  <si>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</si>
  <si>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</si>
  <si>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</si>
  <si>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</si>
  <si>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</si>
  <si>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</si>
  <si>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</si>
  <si>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</si>
  <si>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</si>
  <si>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</si>
  <si>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</si>
  <si>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</si>
  <si>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</si>
  <si>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</si>
  <si>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</si>
  <si>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</si>
  <si>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</si>
  <si>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</si>
  <si>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</si>
  <si>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</si>
  <si>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</si>
  <si>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</si>
  <si>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</si>
  <si>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</si>
  <si>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</si>
  <si>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</si>
  <si>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</si>
  <si>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</si>
  <si>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</si>
  <si>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</si>
  <si>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</si>
  <si>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</si>
  <si>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</si>
  <si>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</si>
  <si>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</si>
  <si>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</si>
  <si>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</si>
  <si>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</si>
  <si>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</si>
  <si>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</si>
  <si>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</si>
  <si>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</si>
  <si>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</si>
  <si>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</si>
  <si>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</si>
  <si>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</si>
  <si>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</si>
  <si>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</si>
  <si>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</si>
  <si>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</si>
  <si>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</si>
  <si>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</si>
  <si>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</si>
  <si>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</si>
  <si>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</si>
  <si>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</si>
  <si>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</si>
  <si>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</si>
  <si>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</si>
  <si>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</si>
  <si>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</si>
  <si>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</si>
  <si>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</si>
  <si>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</si>
  <si>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</si>
  <si>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</si>
  <si>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</si>
  <si>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</si>
  <si>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</si>
  <si>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</si>
  <si>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</si>
  <si>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</si>
  <si>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</si>
  <si>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</si>
  <si>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</si>
  <si>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</si>
  <si>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</si>
  <si>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</si>
  <si>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</si>
  <si>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</si>
  <si>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</si>
  <si>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</si>
  <si>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</si>
  <si>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</si>
  <si>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</si>
  <si>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</si>
  <si>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</si>
  <si>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</si>
  <si>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</si>
  <si>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</si>
  <si>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</si>
  <si>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</si>
  <si>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</si>
  <si>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</si>
  <si>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</si>
  <si>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</si>
  <si>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</si>
  <si>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</si>
  <si>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</si>
  <si>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</si>
  <si>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</si>
  <si>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</si>
  <si>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</si>
  <si>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</si>
  <si>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</si>
  <si>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</si>
  <si>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</si>
  <si>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</si>
  <si>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</si>
  <si>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</si>
  <si>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</si>
  <si>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</si>
  <si>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</si>
  <si>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</si>
  <si>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</si>
  <si>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</si>
  <si>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</si>
  <si>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</si>
  <si>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</si>
  <si>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</si>
  <si>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</si>
  <si>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</si>
  <si>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</si>
  <si>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</si>
  <si>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</si>
  <si>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</si>
  <si>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</si>
  <si>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</si>
  <si>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</si>
  <si>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</si>
  <si>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</si>
  <si>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</si>
  <si>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</si>
  <si>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</si>
  <si>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</si>
  <si>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</si>
  <si>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</si>
  <si>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</si>
  <si>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</si>
  <si>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</si>
  <si>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</si>
  <si>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</si>
  <si>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</si>
  <si>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</si>
  <si>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</si>
  <si>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</si>
  <si>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</si>
  <si>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</si>
  <si>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</si>
  <si>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</si>
  <si>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</si>
  <si>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</si>
  <si>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</si>
  <si>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</si>
  <si>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</si>
  <si>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</si>
  <si>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</si>
  <si>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</si>
  <si>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</si>
  <si>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</si>
  <si>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</si>
  <si>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</si>
  <si>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</si>
  <si>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</si>
  <si>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</si>
  <si>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</si>
  <si>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</si>
  <si>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</si>
  <si>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</si>
  <si>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</si>
  <si>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</si>
  <si>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</si>
  <si>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</si>
  <si>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</si>
  <si>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</si>
  <si>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</si>
  <si>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</si>
  <si>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</si>
  <si>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</si>
  <si>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</si>
  <si>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</si>
  <si>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</si>
  <si>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</si>
  <si>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</si>
  <si>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</si>
  <si>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</si>
  <si>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</si>
  <si>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</si>
  <si>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</si>
  <si>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</si>
  <si>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</si>
  <si>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</si>
  <si>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</si>
  <si>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</si>
  <si>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</si>
  <si>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</si>
  <si>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</si>
  <si>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</si>
  <si>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</si>
  <si>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</si>
  <si>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</si>
  <si>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</si>
  <si>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</si>
  <si>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</si>
  <si>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</si>
  <si>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</si>
  <si>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</si>
  <si>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</si>
  <si>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</si>
  <si>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</si>
  <si>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</si>
  <si>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</si>
  <si>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</si>
  <si>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</si>
  <si>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</si>
  <si>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</si>
  <si>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</si>
  <si>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</si>
  <si>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</si>
  <si>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</si>
  <si>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</si>
  <si>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</si>
  <si>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</si>
  <si>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</si>
  <si>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</si>
  <si>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</si>
  <si>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</si>
  <si>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</si>
  <si>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</si>
  <si>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</si>
  <si>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</si>
  <si>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</si>
  <si>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</si>
  <si>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</si>
  <si>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</si>
  <si>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</si>
  <si>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</si>
  <si>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</si>
  <si>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</si>
  <si>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</si>
  <si>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</si>
  <si>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</si>
  <si>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</si>
  <si>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</si>
  <si>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</si>
  <si>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</si>
  <si>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</si>
  <si>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</si>
  <si>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</si>
  <si>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</si>
  <si>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</si>
  <si>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</si>
  <si>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</si>
  <si>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</si>
  <si>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</si>
  <si>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</si>
  <si>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</si>
  <si>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</si>
  <si>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</si>
  <si>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</si>
  <si>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</si>
  <si>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</si>
  <si>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</si>
  <si>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</si>
  <si>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</si>
  <si>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</si>
  <si>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</si>
  <si>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</si>
  <si>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</si>
  <si>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</si>
  <si>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</si>
  <si>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</si>
  <si>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</si>
  <si>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</si>
  <si>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</si>
  <si>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</si>
  <si>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</si>
  <si>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</si>
  <si>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</si>
  <si>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</si>
  <si>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</si>
  <si>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</si>
  <si>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</si>
  <si>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</si>
  <si>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</si>
  <si>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</si>
  <si>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</si>
  <si>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</si>
  <si>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</si>
  <si>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</si>
  <si>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</si>
  <si>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</si>
  <si>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</si>
  <si>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</si>
  <si>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</si>
  <si>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</si>
  <si>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</si>
  <si>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</si>
  <si>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</si>
  <si>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</si>
  <si>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</si>
  <si>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</si>
  <si>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</si>
  <si>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</si>
  <si>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</si>
  <si>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</si>
  <si>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</si>
  <si>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</si>
  <si>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</si>
  <si>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</si>
  <si>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</si>
  <si>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</si>
  <si>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</si>
  <si>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</si>
  <si>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</si>
  <si>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</si>
  <si>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</si>
  <si>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</si>
  <si>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</si>
  <si>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</si>
  <si>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</si>
  <si>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</si>
  <si>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</si>
  <si>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</si>
  <si>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</si>
  <si>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</si>
  <si>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</si>
  <si>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</si>
  <si>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</si>
  <si>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</si>
  <si>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</si>
  <si>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</si>
  <si>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</si>
  <si>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</si>
  <si>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</si>
  <si>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</si>
  <si>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</si>
  <si>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</si>
  <si>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</si>
  <si>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</si>
  <si>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</si>
  <si>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</si>
  <si>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</si>
  <si>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</si>
  <si>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</si>
  <si>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</si>
  <si>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</si>
  <si>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</si>
  <si>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</si>
  <si>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</si>
  <si>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</si>
  <si>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</si>
  <si>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</si>
  <si>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</si>
  <si>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</si>
  <si>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</si>
  <si>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</si>
  <si>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</si>
  <si>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</si>
  <si>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</si>
  <si>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</si>
  <si>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</si>
  <si>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</si>
  <si>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</si>
  <si>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</si>
  <si>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</si>
  <si>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</si>
  <si>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</si>
  <si>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</si>
  <si>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</si>
  <si>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</si>
  <si>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</si>
  <si>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</si>
  <si>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</si>
  <si>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</si>
  <si>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</si>
  <si>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</si>
  <si>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</si>
  <si>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</si>
  <si>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</si>
  <si>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</si>
  <si>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</si>
  <si>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</si>
  <si>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</si>
  <si>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</si>
  <si>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</si>
  <si>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</si>
  <si>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</si>
  <si>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</si>
  <si>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</si>
  <si>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</si>
  <si>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</si>
  <si>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</si>
  <si>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</si>
  <si>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</si>
  <si>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</si>
  <si>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</si>
  <si>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</si>
  <si>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</si>
  <si>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</si>
  <si>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</si>
  <si>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</si>
  <si>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</si>
  <si>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</si>
  <si>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</si>
  <si>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</si>
  <si>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</si>
  <si>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</si>
  <si>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</si>
  <si>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</si>
  <si>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</si>
  <si>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</si>
  <si>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</si>
  <si>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</si>
  <si>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</si>
  <si>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</si>
  <si>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</si>
  <si>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</si>
  <si>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</si>
  <si>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</si>
  <si>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</si>
  <si>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</si>
  <si>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</si>
  <si>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</si>
  <si>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</si>
  <si>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</si>
  <si>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</si>
  <si>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</si>
  <si>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</si>
  <si>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</si>
  <si>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</si>
  <si>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</si>
  <si>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</si>
  <si>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</si>
  <si>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</si>
  <si>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</si>
  <si>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</si>
  <si>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</si>
  <si>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</si>
  <si>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</si>
  <si>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</si>
  <si>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</si>
  <si>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</si>
  <si>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</si>
  <si>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</si>
  <si>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</si>
  <si>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</si>
  <si>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</si>
  <si>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</si>
  <si>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</si>
  <si>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</si>
  <si>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</si>
  <si>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</si>
  <si>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</si>
  <si>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</si>
  <si>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</si>
  <si>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</si>
  <si>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</si>
  <si>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</si>
  <si>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</si>
  <si>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</si>
  <si>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</si>
  <si>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</si>
  <si>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</si>
  <si>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</si>
  <si>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</si>
  <si>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</si>
  <si>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</si>
  <si>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</si>
  <si>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</si>
  <si>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</si>
  <si>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</si>
  <si>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</si>
  <si>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</si>
  <si>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</si>
  <si>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</si>
  <si>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</si>
  <si>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</si>
  <si>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</si>
  <si>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</si>
  <si>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</si>
  <si>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</si>
  <si>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</si>
  <si>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</si>
  <si>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</si>
  <si>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</si>
  <si>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</si>
  <si>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</si>
  <si>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</si>
  <si>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</si>
  <si>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</si>
  <si>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</si>
  <si>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</si>
  <si>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</si>
  <si>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</si>
  <si>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</si>
  <si>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</si>
  <si>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</si>
  <si>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</si>
  <si>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</si>
  <si>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</si>
  <si>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</si>
  <si>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</si>
  <si>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</si>
  <si>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</si>
  <si>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</si>
  <si>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</si>
  <si>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</si>
  <si>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</si>
  <si>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</si>
  <si>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</si>
  <si>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</si>
  <si>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</si>
  <si>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</si>
  <si>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</si>
  <si>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</si>
  <si>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</si>
  <si>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</si>
  <si>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</si>
  <si>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</si>
  <si>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</si>
  <si>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</si>
  <si>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</si>
  <si>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</si>
  <si>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</si>
  <si>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</si>
  <si>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</si>
  <si>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</si>
  <si>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</si>
  <si>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</si>
  <si>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</si>
  <si>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</si>
  <si>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</si>
  <si>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</si>
  <si>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</si>
  <si>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</si>
  <si>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</si>
  <si>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</si>
  <si>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</si>
  <si>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</si>
  <si>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</si>
  <si>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</si>
  <si>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</si>
  <si>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</si>
  <si>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</si>
  <si>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</si>
  <si>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</si>
  <si>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</si>
  <si>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</si>
  <si>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</si>
  <si>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</si>
  <si>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</si>
  <si>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</si>
  <si>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</si>
  <si>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</si>
  <si>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</si>
  <si>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</si>
  <si>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</si>
  <si>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</si>
  <si>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</si>
  <si>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</si>
  <si>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</si>
  <si>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</si>
  <si>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</si>
  <si>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</si>
  <si>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</si>
  <si>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</si>
  <si>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</si>
  <si>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</si>
  <si>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</si>
  <si>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</si>
  <si>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</si>
  <si>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</si>
  <si>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</si>
  <si>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</si>
  <si>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</si>
  <si>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</si>
  <si>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</si>
  <si>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</si>
  <si>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</si>
  <si>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</si>
  <si>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</si>
  <si>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</si>
  <si>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</si>
  <si>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</si>
  <si>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</si>
  <si>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</si>
  <si>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</si>
  <si>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</si>
  <si>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</si>
  <si>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</si>
  <si>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</si>
  <si>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</si>
  <si>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</si>
  <si>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</si>
  <si>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</si>
  <si>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</si>
  <si>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</si>
  <si>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</si>
  <si>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</si>
  <si>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</si>
  <si>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</si>
  <si>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</si>
  <si>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</si>
  <si>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</si>
  <si>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</si>
  <si>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</si>
  <si>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</si>
  <si>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</si>
  <si>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</si>
  <si>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</si>
  <si>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</si>
  <si>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</si>
  <si>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</si>
  <si>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</si>
  <si>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</si>
  <si>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</si>
  <si>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</si>
  <si>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</si>
  <si>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</si>
  <si>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</si>
  <si>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</si>
  <si>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</si>
  <si>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</si>
  <si>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</si>
  <si>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</si>
  <si>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</si>
  <si>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</si>
  <si>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</si>
  <si>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</si>
  <si>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</si>
  <si>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</si>
  <si>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</si>
  <si>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</si>
  <si>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</si>
  <si>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</si>
  <si>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</si>
  <si>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</si>
  <si>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</si>
  <si>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</si>
  <si>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</si>
  <si>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</si>
  <si>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</si>
  <si>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</si>
  <si>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</si>
  <si>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</si>
  <si>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</si>
  <si>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</si>
  <si>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</si>
  <si>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</si>
  <si>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</si>
  <si>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</si>
  <si>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</si>
  <si>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</si>
  <si>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</si>
  <si>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</si>
  <si>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</si>
  <si>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</si>
  <si>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</si>
  <si>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</si>
  <si>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</si>
  <si>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</si>
  <si>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</si>
  <si>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</si>
  <si>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</si>
  <si>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</si>
  <si>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</si>
  <si>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</si>
  <si>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</si>
  <si>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</si>
  <si>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</si>
  <si>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</si>
  <si>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</si>
  <si>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</si>
  <si>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</si>
  <si>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</si>
  <si>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</si>
  <si>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</si>
  <si>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</si>
  <si>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</si>
  <si>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</si>
  <si>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</si>
  <si>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</si>
  <si>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</si>
  <si>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</si>
  <si>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</si>
  <si>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</si>
  <si>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</si>
  <si>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</si>
  <si>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</si>
  <si>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</si>
  <si>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</si>
  <si>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</si>
  <si>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</si>
  <si>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</si>
  <si>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</si>
  <si>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</si>
  <si>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</si>
  <si>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</si>
  <si>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</si>
  <si>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</si>
  <si>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</si>
  <si>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</si>
  <si>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</si>
  <si>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</si>
  <si>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</si>
  <si>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</si>
  <si>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</si>
  <si>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</si>
  <si>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</si>
  <si>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</si>
  <si>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</si>
  <si>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</si>
  <si>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</si>
  <si>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</si>
  <si>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</si>
  <si>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</si>
  <si>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</si>
  <si>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</si>
  <si>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</si>
  <si>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</si>
  <si>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</si>
  <si>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</si>
  <si>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</si>
  <si>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</si>
  <si>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</si>
  <si>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</si>
  <si>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</si>
  <si>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</si>
  <si>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</si>
  <si>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</si>
  <si>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</si>
  <si>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</si>
  <si>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</si>
  <si>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</si>
  <si>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</si>
  <si>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</si>
  <si>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</si>
  <si>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</si>
  <si>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</si>
  <si>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</si>
  <si>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</si>
  <si>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</si>
  <si>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</si>
  <si>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</si>
  <si>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</si>
  <si>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</si>
  <si>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</si>
  <si>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</si>
  <si>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</si>
  <si>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</si>
  <si>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</si>
  <si>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</si>
  <si>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</si>
  <si>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</si>
  <si>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</si>
  <si>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</si>
  <si>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</si>
  <si>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</si>
  <si>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</si>
  <si>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</si>
  <si>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</si>
  <si>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</si>
  <si>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</si>
  <si>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</si>
  <si>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</si>
  <si>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</si>
  <si>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</si>
  <si>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</si>
  <si>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</si>
  <si>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</si>
  <si>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</si>
  <si>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</si>
  <si>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</si>
  <si>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</si>
  <si>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</si>
  <si>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</si>
  <si>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</si>
  <si>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</si>
  <si>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</si>
  <si>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</si>
  <si>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</si>
  <si>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</si>
  <si>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</si>
  <si>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</si>
  <si>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</si>
  <si>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</si>
  <si>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</si>
  <si>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</si>
  <si>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</si>
  <si>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</si>
  <si>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</si>
  <si>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</si>
  <si>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</si>
  <si>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</si>
  <si>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</si>
  <si>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</si>
  <si>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</si>
  <si>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</si>
  <si>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</si>
  <si>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</si>
  <si>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</si>
  <si>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</si>
  <si>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</si>
  <si>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</si>
  <si>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</si>
  <si>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</si>
  <si>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</si>
  <si>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</si>
  <si>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</si>
  <si>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</si>
  <si>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</si>
  <si>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</si>
  <si>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</si>
  <si>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</si>
  <si>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</si>
  <si>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</si>
  <si>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</si>
  <si>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</si>
  <si>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</si>
  <si>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</si>
  <si>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</si>
  <si>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</si>
  <si>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</si>
  <si>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</si>
  <si>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</si>
  <si>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</si>
  <si>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</si>
  <si>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</si>
  <si>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</si>
  <si>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</si>
  <si>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</si>
  <si>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</si>
  <si>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</si>
  <si>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</si>
  <si>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</si>
  <si>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</si>
  <si>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</si>
  <si>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</si>
  <si>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</si>
  <si>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</si>
  <si>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</si>
  <si>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</si>
  <si>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</si>
  <si>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</si>
  <si>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</si>
  <si>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</si>
  <si>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</si>
  <si>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</si>
  <si>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</si>
  <si>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</si>
  <si>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</si>
  <si>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</si>
  <si>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</si>
  <si>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</si>
  <si>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</si>
  <si>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</si>
  <si>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</si>
  <si>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</si>
  <si>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</si>
  <si>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</si>
  <si>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</si>
  <si>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</si>
  <si>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</si>
  <si>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</si>
  <si>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</si>
  <si>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</si>
  <si>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</si>
  <si>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</si>
  <si>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</si>
  <si>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</si>
  <si>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</si>
  <si>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</si>
  <si>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</si>
  <si>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</si>
  <si>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</si>
  <si>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</si>
  <si>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</si>
  <si>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</si>
  <si>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</si>
  <si>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</si>
  <si>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</si>
  <si>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</si>
  <si>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</si>
  <si>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</si>
  <si>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</si>
  <si>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</si>
  <si>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</si>
  <si>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</si>
  <si>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</si>
  <si>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</si>
  <si>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</si>
  <si>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</si>
  <si>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</si>
  <si>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</si>
  <si>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</si>
  <si>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</si>
  <si>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</si>
  <si>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</si>
  <si>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</si>
  <si>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</si>
  <si>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</si>
  <si>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</si>
  <si>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</si>
  <si>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</si>
  <si>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</si>
  <si>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</si>
  <si>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</si>
  <si>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</si>
  <si>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</si>
  <si>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</si>
  <si>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</si>
  <si>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</si>
  <si>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</si>
  <si>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</si>
  <si>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</si>
  <si>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</si>
  <si>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</si>
  <si>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</si>
  <si>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</si>
  <si>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</si>
  <si>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</si>
  <si>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</si>
  <si>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</si>
  <si>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</si>
  <si>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</si>
  <si>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</si>
  <si>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</si>
  <si>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</si>
  <si>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</si>
  <si>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</si>
  <si>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</si>
  <si>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</si>
  <si>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</si>
  <si>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</si>
  <si>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</si>
  <si>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</si>
  <si>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</si>
  <si>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</si>
  <si>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</si>
  <si>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</si>
  <si>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</si>
  <si>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</si>
  <si>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</si>
  <si>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</si>
  <si>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</si>
  <si>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</si>
  <si>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</si>
  <si>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</si>
  <si>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</si>
  <si>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</si>
  <si>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</si>
  <si>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</si>
  <si>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</si>
  <si>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</si>
  <si>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</si>
  <si>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</si>
  <si>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</si>
  <si>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</si>
  <si>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</si>
  <si>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</si>
  <si>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</si>
  <si>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</si>
  <si>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</si>
  <si>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</si>
  <si>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</si>
  <si>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</si>
  <si>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</si>
  <si>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</si>
  <si>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</si>
  <si>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</si>
  <si>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</si>
  <si>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</si>
  <si>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</si>
  <si>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</si>
  <si>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</si>
  <si>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</si>
  <si>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</si>
  <si>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</si>
  <si>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</si>
  <si>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</si>
  <si>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</si>
  <si>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</si>
  <si>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</si>
  <si>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</si>
  <si>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</si>
  <si>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</si>
  <si>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</si>
  <si>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</si>
  <si>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</si>
  <si>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</si>
  <si>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</si>
  <si>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</si>
  <si>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</si>
  <si>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</si>
  <si>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</si>
  <si>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</si>
  <si>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</si>
  <si>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</si>
  <si>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</si>
  <si>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</si>
  <si>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</si>
  <si>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</si>
  <si>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</si>
  <si>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</si>
  <si>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</si>
  <si>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</si>
  <si>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</si>
  <si>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</si>
  <si>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</si>
  <si>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</si>
  <si>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</si>
  <si>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</si>
  <si>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</si>
  <si>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</si>
  <si>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</si>
  <si>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</si>
  <si>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</si>
  <si>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</si>
  <si>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</si>
  <si>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</si>
  <si>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</si>
  <si>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</si>
  <si>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</si>
  <si>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</si>
  <si>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</si>
  <si>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</si>
  <si>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</si>
  <si>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</si>
  <si>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</si>
  <si>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</si>
  <si>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</si>
  <si>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</si>
  <si>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</si>
  <si>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</si>
  <si>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</si>
  <si>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</si>
  <si>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</si>
  <si>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</si>
  <si>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</si>
  <si>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</si>
  <si>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</si>
  <si>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</si>
  <si>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</si>
  <si>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</si>
  <si>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</si>
  <si>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</si>
  <si>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</si>
  <si>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</si>
  <si>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</si>
  <si>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</si>
  <si>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</si>
  <si>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</si>
  <si>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</si>
  <si>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</si>
  <si>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</si>
  <si>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</si>
  <si>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</si>
  <si>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</si>
  <si>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</si>
  <si>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</si>
  <si>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</si>
  <si>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</si>
  <si>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</si>
  <si>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</si>
  <si>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</si>
  <si>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</si>
  <si>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</si>
  <si>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</si>
  <si>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</si>
  <si>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</si>
  <si>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</si>
  <si>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</si>
  <si>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</si>
  <si>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</si>
  <si>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</si>
  <si>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</si>
  <si>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</si>
  <si>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</si>
  <si>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</si>
  <si>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</si>
  <si>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</si>
  <si>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</si>
  <si>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</si>
  <si>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</si>
  <si>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</si>
  <si>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</si>
  <si>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</si>
  <si>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</si>
  <si>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</si>
  <si>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</si>
  <si>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</si>
  <si>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</si>
  <si>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</si>
  <si>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</si>
  <si>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</si>
  <si>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</si>
  <si>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</si>
  <si>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</si>
  <si>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</si>
  <si>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</si>
  <si>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</si>
  <si>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</si>
  <si>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</si>
  <si>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</si>
  <si>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</si>
  <si>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</si>
  <si>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</si>
  <si>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</si>
  <si>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</si>
  <si>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</si>
  <si>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</si>
  <si>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</si>
  <si>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</si>
  <si>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</si>
  <si>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</si>
  <si>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</si>
  <si>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</si>
  <si>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</si>
  <si>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</si>
  <si>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</si>
  <si>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</si>
  <si>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</si>
  <si>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</si>
  <si>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</si>
  <si>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</si>
  <si>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</si>
  <si>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</si>
  <si>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</si>
  <si>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</si>
  <si>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</si>
  <si>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</si>
  <si>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</si>
  <si>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</si>
  <si>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</si>
  <si>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</si>
  <si>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</si>
  <si>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</si>
  <si>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</si>
  <si>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</si>
  <si>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</si>
  <si>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</si>
  <si>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</si>
  <si>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</si>
  <si>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</si>
  <si>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</si>
  <si>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</si>
  <si>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</si>
  <si>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</si>
  <si>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</si>
  <si>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</si>
  <si>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</si>
  <si>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</si>
  <si>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</si>
  <si>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</si>
  <si>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</si>
  <si>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</si>
  <si>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</si>
  <si>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</si>
  <si>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</si>
  <si>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</si>
  <si>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</si>
  <si>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</si>
  <si>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</si>
  <si>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</si>
  <si>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</si>
  <si>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</si>
  <si>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</si>
  <si>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</si>
  <si>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</si>
  <si>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</si>
  <si>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</si>
  <si>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</si>
  <si>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</si>
  <si>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</si>
  <si>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</si>
  <si>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</si>
  <si>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</si>
  <si>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</si>
  <si>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</si>
  <si>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</si>
  <si>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</si>
  <si>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</si>
  <si>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</si>
  <si>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</si>
  <si>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</si>
  <si>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</si>
  <si>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</si>
  <si>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</si>
  <si>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</si>
  <si>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</si>
  <si>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</si>
  <si>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</si>
  <si>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</si>
  <si>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</si>
  <si>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</si>
  <si>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</si>
  <si>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</si>
  <si>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</si>
  <si>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</si>
  <si>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</si>
  <si>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</si>
  <si>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</si>
  <si>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</si>
  <si>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</si>
  <si>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</si>
  <si>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</si>
  <si>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</si>
  <si>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</si>
  <si>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</si>
  <si>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</si>
  <si>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</si>
  <si>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</si>
  <si>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</si>
  <si>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</si>
  <si>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</si>
  <si>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</si>
  <si>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</si>
  <si>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</si>
  <si>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</si>
  <si>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</si>
  <si>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</si>
  <si>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</si>
  <si>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</si>
  <si>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</si>
  <si>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</si>
  <si>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</si>
  <si>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</si>
  <si>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</si>
  <si>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</si>
  <si>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</si>
  <si>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</si>
  <si>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</si>
  <si>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</si>
  <si>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</si>
  <si>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</si>
  <si>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</si>
  <si>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</si>
  <si>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</si>
  <si>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</si>
  <si>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</si>
  <si>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</si>
  <si>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</si>
  <si>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</si>
  <si>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</si>
  <si>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</si>
  <si>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</si>
  <si>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</si>
  <si>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</si>
  <si>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</si>
  <si>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</si>
  <si>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</si>
  <si>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</si>
  <si>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</si>
  <si>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</si>
  <si>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</si>
  <si>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</si>
  <si>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</si>
  <si>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</si>
  <si>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</si>
  <si>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</si>
  <si>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</si>
  <si>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</si>
  <si>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</si>
  <si>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</si>
  <si>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</si>
  <si>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</si>
  <si>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</si>
  <si>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</si>
  <si>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</si>
  <si>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</si>
  <si>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</si>
  <si>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</si>
  <si>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</si>
  <si>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</si>
  <si>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</si>
  <si>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</si>
  <si>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</si>
  <si>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</si>
  <si>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</si>
  <si>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</si>
  <si>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</si>
  <si>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</si>
  <si>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</si>
  <si>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</si>
  <si>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</si>
  <si>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</si>
  <si>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</si>
  <si>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</si>
  <si>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</si>
  <si>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</si>
  <si>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</si>
  <si>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</si>
  <si>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</si>
  <si>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</si>
  <si>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</si>
  <si>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</si>
  <si>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</si>
  <si>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</si>
  <si>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</si>
  <si>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</si>
  <si>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</si>
  <si>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</si>
  <si>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</si>
  <si>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</si>
  <si>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</si>
  <si>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</si>
  <si>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</si>
  <si>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</si>
  <si>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</si>
  <si>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</si>
  <si>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</si>
  <si>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</si>
  <si>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</si>
  <si>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</si>
  <si>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</si>
  <si>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</si>
  <si>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</si>
  <si>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</si>
  <si>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</si>
  <si>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</si>
  <si>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</si>
  <si>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</si>
  <si>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</si>
  <si>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</si>
  <si>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</si>
  <si>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</si>
  <si>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</si>
  <si>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</si>
  <si>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</si>
  <si>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</si>
  <si>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</si>
  <si>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</si>
  <si>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</si>
  <si>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</si>
  <si>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</si>
  <si>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</si>
  <si>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</si>
  <si>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</si>
  <si>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</si>
  <si>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</si>
  <si>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</si>
  <si>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</si>
  <si>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</si>
  <si>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</si>
  <si>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</si>
  <si>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</si>
  <si>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</si>
  <si>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</si>
  <si>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</si>
  <si>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</si>
  <si>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</si>
  <si>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</si>
  <si>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</si>
  <si>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</si>
  <si>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</si>
  <si>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</si>
  <si>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</si>
  <si>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</si>
  <si>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</si>
  <si>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</si>
  <si>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</si>
  <si>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</si>
  <si>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</si>
  <si>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</si>
  <si>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</si>
  <si>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</si>
  <si>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</si>
  <si>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</si>
  <si>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</si>
  <si>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</si>
  <si>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</si>
  <si>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</si>
  <si>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</si>
  <si>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</si>
  <si>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</si>
  <si>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</si>
  <si>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</si>
  <si>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</si>
  <si>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</si>
  <si>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</si>
  <si>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</si>
  <si>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</si>
  <si>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</si>
  <si>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</si>
  <si>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</si>
  <si>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</si>
  <si>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</si>
  <si>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</si>
  <si>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</si>
  <si>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</si>
  <si>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</si>
  <si>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</si>
  <si>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</si>
  <si>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</si>
  <si>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</si>
  <si>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</si>
  <si>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</si>
  <si>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</si>
  <si>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</si>
  <si>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</si>
  <si>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</si>
  <si>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</si>
  <si>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</si>
  <si>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</si>
  <si>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</si>
  <si>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</si>
  <si>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</si>
  <si>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</si>
  <si>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</si>
  <si>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</si>
  <si>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</si>
  <si>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</si>
  <si>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</si>
  <si>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</si>
  <si>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</si>
  <si>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</si>
  <si>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</si>
  <si>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</si>
  <si>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</si>
  <si>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</si>
  <si>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</si>
  <si>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</si>
  <si>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</si>
  <si>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</si>
  <si>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</si>
  <si>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</si>
  <si>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</si>
  <si>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</si>
  <si>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</si>
  <si>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</si>
  <si>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</si>
  <si>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</si>
  <si>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</si>
  <si>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</si>
  <si>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</si>
  <si>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</si>
  <si>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</si>
  <si>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</si>
  <si>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</si>
  <si>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</si>
  <si>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</si>
  <si>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</si>
  <si>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</si>
  <si>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</si>
  <si>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</si>
  <si>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</si>
  <si>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</si>
  <si>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</si>
  <si>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</si>
  <si>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</si>
  <si>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</si>
  <si>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</si>
  <si>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</si>
  <si>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</si>
  <si>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</si>
  <si>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</si>
  <si>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</si>
  <si>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</si>
  <si>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</si>
  <si>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</si>
  <si>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</si>
  <si>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</si>
  <si>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</si>
  <si>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</si>
  <si>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</si>
  <si>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</si>
  <si>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</si>
  <si>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</si>
  <si>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</si>
  <si>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</si>
  <si>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</si>
  <si>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</si>
  <si>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</si>
  <si>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</si>
  <si>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</si>
  <si>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</si>
  <si>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</si>
  <si>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</si>
  <si>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</si>
  <si>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</si>
  <si>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</si>
  <si>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</si>
  <si>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</si>
  <si>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</si>
  <si>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</si>
  <si>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</si>
  <si>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</si>
  <si>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</si>
  <si>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</si>
  <si>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</si>
  <si>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</si>
  <si>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</si>
  <si>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</si>
  <si>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</si>
  <si>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</si>
  <si>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</si>
  <si>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</si>
  <si>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</si>
  <si>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</si>
  <si>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</si>
  <si>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</si>
  <si>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</si>
  <si>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</si>
  <si>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</si>
  <si>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</si>
  <si>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</si>
  <si>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</si>
  <si>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</si>
  <si>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</si>
  <si>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</si>
  <si>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</si>
  <si>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</si>
  <si>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</si>
  <si>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</si>
  <si>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</si>
  <si>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</si>
  <si>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</si>
  <si>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</si>
  <si>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</si>
  <si>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</si>
  <si>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</si>
  <si>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</si>
  <si>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</si>
  <si>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</si>
  <si>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</si>
  <si>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</si>
  <si>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</si>
  <si>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</si>
  <si>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</si>
  <si>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</si>
  <si>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</si>
  <si>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</si>
  <si>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</si>
  <si>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</si>
  <si>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</si>
  <si>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</si>
  <si>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</si>
  <si>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</si>
  <si>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</si>
  <si>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</si>
  <si>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</si>
  <si>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</si>
  <si>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</si>
  <si>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</si>
  <si>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</si>
  <si>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</si>
  <si>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</si>
  <si>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</si>
  <si>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</si>
  <si>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</si>
  <si>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</si>
  <si>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</si>
  <si>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</si>
  <si>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</si>
  <si>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</si>
  <si>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</si>
  <si>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</si>
  <si>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</si>
  <si>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</si>
  <si>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</si>
  <si>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</si>
  <si>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</si>
  <si>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</si>
  <si>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</si>
  <si>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</si>
  <si>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</si>
  <si>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</si>
  <si>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</si>
  <si>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</si>
  <si>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</si>
  <si>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</si>
  <si>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</si>
  <si>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</si>
  <si>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</si>
  <si>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</si>
  <si>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</si>
  <si>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</si>
  <si>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</si>
  <si>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</si>
  <si>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</si>
  <si>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</si>
  <si>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</si>
  <si>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</si>
  <si>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</si>
  <si>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</si>
  <si>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</si>
  <si>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</si>
  <si>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</si>
  <si>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</si>
  <si>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</si>
  <si>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</si>
  <si>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</si>
  <si>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</si>
  <si>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</si>
  <si>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</si>
  <si>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</si>
  <si>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</si>
  <si>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</si>
  <si>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</si>
  <si>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</si>
  <si>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</si>
  <si>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</si>
  <si>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</si>
  <si>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</si>
  <si>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</si>
  <si>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</si>
  <si>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</si>
  <si>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</si>
  <si>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</si>
  <si>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</si>
  <si>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</si>
  <si>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</si>
  <si>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</si>
  <si>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</si>
  <si>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</si>
  <si>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</si>
  <si>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</si>
  <si>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</si>
  <si>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</si>
  <si>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</si>
  <si>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</si>
  <si>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</si>
  <si>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</si>
  <si>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</si>
  <si>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</si>
  <si>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</si>
  <si>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</si>
  <si>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</si>
  <si>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</si>
  <si>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</si>
  <si>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</si>
  <si>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</si>
  <si>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</si>
  <si>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</si>
  <si>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</si>
  <si>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</si>
  <si>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</si>
  <si>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</si>
  <si>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</si>
  <si>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</si>
  <si>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</si>
  <si>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</si>
  <si>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</si>
  <si>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</si>
  <si>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</si>
  <si>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</si>
  <si>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</si>
  <si>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</si>
  <si>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</si>
  <si>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</si>
  <si>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</si>
  <si>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</si>
  <si>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</si>
  <si>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</si>
  <si>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</si>
  <si>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</si>
  <si>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</si>
  <si>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</si>
  <si>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</si>
  <si>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</si>
  <si>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</si>
  <si>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</si>
  <si>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</si>
  <si>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</si>
  <si>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</si>
  <si>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</si>
  <si>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</si>
  <si>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</si>
  <si>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</si>
  <si>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</si>
  <si>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</si>
  <si>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</si>
  <si>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</si>
  <si>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</si>
  <si>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</si>
  <si>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</si>
  <si>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</si>
  <si>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</si>
  <si>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</si>
  <si>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</si>
  <si>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</si>
  <si>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</si>
  <si>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</si>
  <si>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</si>
  <si>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</si>
  <si>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</si>
  <si>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</si>
  <si>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</si>
  <si>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</si>
  <si>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</si>
  <si>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</si>
  <si>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</si>
  <si>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</si>
  <si>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</si>
  <si>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</si>
  <si>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</si>
  <si>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</si>
  <si>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</si>
  <si>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</si>
  <si>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</si>
  <si>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</si>
  <si>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</si>
  <si>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</si>
  <si>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</si>
  <si>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</si>
  <si>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</si>
  <si>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</si>
  <si>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</si>
  <si>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</si>
  <si>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</si>
  <si>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</si>
  <si>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</si>
  <si>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</si>
  <si>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</si>
  <si>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</si>
  <si>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</si>
  <si>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</si>
  <si>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</si>
  <si>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</si>
  <si>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</si>
  <si>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</si>
  <si>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</si>
  <si>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</si>
  <si>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</si>
  <si>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</si>
  <si>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</si>
  <si>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</si>
  <si>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</si>
  <si>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</si>
  <si>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</si>
  <si>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</si>
  <si>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</si>
  <si>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</si>
  <si>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</si>
  <si>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</si>
  <si>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</si>
  <si>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</si>
  <si>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</si>
  <si>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</si>
  <si>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</si>
  <si>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</si>
  <si>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</si>
  <si>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</si>
  <si>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</si>
  <si>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</si>
  <si>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</si>
  <si>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</si>
  <si>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</si>
  <si>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</si>
  <si>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</si>
  <si>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</si>
  <si>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</si>
  <si>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</si>
  <si>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</si>
  <si>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</si>
  <si>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</si>
  <si>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</si>
  <si>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</si>
  <si>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</si>
  <si>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</si>
  <si>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</si>
  <si>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</si>
  <si>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</si>
  <si>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</si>
  <si>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</si>
  <si>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</si>
  <si>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</si>
  <si>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</si>
  <si>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</si>
  <si>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</si>
  <si>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</si>
  <si>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</si>
  <si>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</si>
  <si>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</si>
  <si>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</si>
  <si>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</si>
  <si>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</si>
  <si>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</si>
  <si>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</si>
  <si>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</si>
  <si>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</si>
  <si>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</si>
  <si>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</si>
  <si>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</si>
  <si>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</si>
  <si>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</si>
  <si>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</si>
  <si>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</si>
  <si>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</si>
  <si>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</si>
  <si>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</si>
  <si>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</si>
  <si>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</si>
  <si>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</si>
  <si>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</si>
  <si>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</si>
  <si>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</si>
  <si>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</si>
  <si>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</si>
  <si>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</si>
  <si>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</si>
  <si>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</si>
  <si>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</si>
  <si>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</si>
  <si>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</si>
  <si>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</si>
  <si>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</si>
  <si>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</si>
  <si>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</si>
  <si>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</si>
  <si>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</si>
  <si>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</si>
  <si>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</si>
  <si>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</si>
  <si>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</si>
  <si>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</si>
  <si>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</si>
  <si>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</si>
  <si>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</si>
  <si>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</si>
  <si>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</si>
  <si>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</si>
  <si>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</si>
  <si>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</si>
  <si>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</si>
  <si>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</si>
  <si>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</si>
  <si>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</si>
  <si>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</si>
  <si>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</si>
  <si>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</si>
  <si>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</si>
  <si>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</si>
  <si>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</si>
  <si>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</si>
  <si>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</si>
  <si>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</si>
  <si>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</si>
  <si>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</si>
  <si>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</si>
  <si>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</si>
  <si>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</si>
  <si>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</si>
  <si>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</si>
  <si>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</si>
  <si>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</si>
  <si>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</si>
  <si>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</si>
  <si>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</si>
  <si>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</si>
  <si>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</si>
  <si>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</si>
  <si>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</si>
  <si>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</si>
  <si>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</si>
  <si>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</si>
  <si>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</si>
  <si>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</si>
  <si>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</si>
  <si>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</si>
  <si>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</si>
  <si>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</si>
  <si>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</si>
  <si>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</si>
  <si>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</si>
  <si>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</si>
  <si>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</si>
  <si>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</si>
  <si>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</si>
  <si>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</si>
  <si>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</si>
  <si>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</si>
  <si>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</si>
  <si>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</si>
  <si>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</si>
  <si>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</si>
  <si>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</si>
  <si>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</si>
  <si>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</si>
  <si>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</si>
  <si>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</si>
  <si>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</si>
  <si>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</si>
  <si>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</si>
  <si>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</si>
  <si>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</si>
  <si>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</si>
  <si>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</si>
  <si>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</si>
  <si>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</si>
  <si>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</si>
  <si>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</si>
  <si>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</si>
  <si>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</si>
  <si>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</si>
  <si>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</si>
  <si>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</si>
  <si>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</si>
  <si>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</si>
  <si>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</si>
  <si>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</si>
  <si>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</si>
  <si>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</si>
  <si>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</si>
  <si>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</si>
  <si>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</si>
  <si>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</si>
  <si>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</si>
  <si>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</si>
  <si>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</si>
  <si>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</si>
  <si>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</si>
  <si>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</si>
  <si>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</si>
  <si>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</si>
  <si>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</si>
  <si>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</si>
  <si>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</si>
  <si>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</si>
  <si>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</si>
  <si>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</si>
  <si>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</si>
  <si>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</si>
  <si>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</si>
  <si>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</si>
  <si>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</si>
  <si>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</si>
  <si>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</si>
  <si>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</si>
  <si>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</si>
  <si>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</si>
  <si>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</si>
  <si>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</si>
  <si>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</si>
  <si>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</si>
  <si>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</si>
  <si>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</si>
  <si>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</si>
  <si>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</si>
  <si>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</si>
  <si>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</si>
  <si>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</si>
  <si>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</si>
  <si>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</si>
  <si>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</si>
  <si>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</si>
  <si>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</si>
  <si>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</si>
  <si>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</si>
  <si>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</si>
  <si>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</si>
  <si>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</si>
  <si>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</si>
  <si>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</si>
  <si>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</si>
  <si>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</si>
  <si>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</si>
  <si>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</si>
  <si>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</si>
  <si>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</si>
  <si>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</si>
  <si>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</si>
  <si>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</si>
  <si>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</si>
  <si>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</si>
  <si>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</si>
  <si>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</si>
  <si>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</si>
  <si>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</si>
  <si>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</si>
  <si>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</si>
  <si>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</si>
  <si>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</si>
  <si>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</si>
  <si>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</si>
  <si>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</si>
  <si>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</si>
  <si>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</si>
  <si>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</si>
  <si>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</si>
  <si>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</si>
  <si>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</si>
  <si>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</si>
  <si>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</si>
  <si>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</si>
  <si>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</si>
  <si>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</si>
  <si>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</si>
  <si>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</si>
  <si>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</si>
  <si>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</si>
  <si>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</si>
  <si>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</si>
  <si>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</si>
  <si>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</si>
  <si>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</si>
  <si>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</si>
  <si>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</si>
  <si>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</si>
  <si>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</si>
  <si>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</si>
  <si>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</si>
  <si>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</si>
  <si>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</si>
  <si>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</si>
  <si>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</si>
  <si>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</si>
  <si>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</si>
  <si>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</si>
  <si>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</si>
  <si>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</si>
  <si>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</si>
  <si>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</si>
  <si>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</si>
  <si>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</si>
  <si>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</si>
  <si>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</si>
  <si>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</si>
  <si>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</si>
  <si>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</si>
  <si>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</si>
  <si>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</si>
  <si>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</si>
  <si>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</si>
  <si>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</si>
  <si>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</si>
  <si>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</si>
  <si>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</si>
  <si>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</si>
  <si>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</si>
  <si>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</si>
  <si>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</si>
  <si>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</si>
  <si>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</si>
  <si>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</si>
  <si>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</si>
  <si>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</si>
  <si>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</si>
  <si>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</si>
  <si>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</si>
  <si>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</si>
  <si>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</si>
  <si>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</si>
  <si>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</si>
  <si>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</si>
  <si>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</si>
  <si>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</si>
  <si>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</si>
  <si>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</si>
  <si>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</si>
  <si>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</si>
  <si>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</si>
  <si>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</si>
  <si>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</si>
  <si>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</si>
  <si>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</si>
  <si>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</si>
  <si>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</si>
  <si>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</si>
  <si>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</si>
  <si>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</si>
  <si>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</si>
  <si>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</si>
  <si>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</si>
  <si>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</si>
  <si>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</si>
  <si>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</si>
  <si>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</si>
  <si>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</si>
  <si>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</si>
  <si>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</si>
  <si>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</si>
  <si>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</si>
  <si>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</si>
  <si>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</si>
  <si>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</si>
  <si>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</si>
  <si>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</si>
  <si>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</si>
  <si>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</si>
  <si>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</si>
  <si>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</si>
  <si>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</si>
  <si>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</si>
  <si>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</si>
  <si>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</si>
  <si>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</si>
  <si>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</si>
  <si>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</si>
  <si>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</si>
  <si>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</si>
  <si>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</si>
  <si>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</si>
  <si>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</si>
  <si>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</si>
  <si>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</si>
  <si>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</si>
  <si>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</si>
  <si>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</si>
  <si>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</si>
  <si>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</si>
  <si>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</si>
  <si>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</si>
  <si>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</si>
  <si>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</si>
  <si>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</si>
  <si>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</si>
  <si>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</si>
  <si>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</si>
  <si>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</si>
  <si>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</si>
  <si>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</si>
  <si>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</si>
  <si>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</si>
  <si>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</si>
  <si>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</si>
  <si>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</si>
  <si>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</si>
  <si>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</si>
  <si>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</si>
  <si>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</si>
  <si>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</si>
  <si>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</si>
  <si>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</si>
  <si>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</si>
  <si>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</si>
  <si>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</si>
  <si>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</si>
  <si>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</si>
  <si>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</si>
  <si>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</si>
  <si>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</si>
  <si>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</si>
  <si>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</si>
  <si>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</si>
  <si>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</si>
  <si>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</si>
  <si>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</si>
  <si>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</si>
  <si>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</si>
  <si>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</si>
  <si>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</si>
  <si>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</si>
  <si>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</si>
  <si>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</si>
  <si>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</si>
  <si>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</si>
  <si>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</si>
  <si>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</si>
  <si>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</si>
  <si>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</si>
  <si>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</si>
  <si>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</si>
  <si>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</si>
  <si>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</si>
  <si>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</si>
  <si>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</si>
  <si>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</si>
  <si>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</si>
  <si>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</si>
  <si>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</si>
  <si>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</si>
  <si>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</si>
  <si>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</si>
  <si>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</si>
  <si>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</si>
  <si>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</si>
  <si>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</si>
  <si>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</si>
  <si>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</si>
  <si>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</si>
  <si>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</si>
  <si>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</si>
  <si>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</si>
  <si>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</si>
  <si>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</si>
  <si>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</si>
  <si>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</si>
  <si>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</si>
  <si>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</si>
  <si>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</si>
  <si>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</si>
  <si>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</si>
  <si>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</si>
  <si>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</si>
  <si>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</si>
  <si>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</si>
  <si>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</si>
  <si>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</si>
  <si>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</si>
  <si>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</si>
  <si>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</si>
  <si>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</si>
  <si>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</si>
  <si>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</si>
  <si>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</si>
  <si>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</si>
  <si>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</si>
  <si>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</si>
  <si>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</si>
  <si>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</si>
  <si>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</si>
  <si>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</si>
  <si>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</si>
  <si>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</si>
  <si>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</si>
  <si>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</si>
  <si>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</si>
  <si>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</si>
  <si>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</si>
  <si>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</si>
  <si>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</si>
  <si>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</si>
  <si>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</si>
  <si>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</si>
  <si>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</si>
  <si>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</si>
  <si>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</si>
  <si>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</si>
  <si>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</si>
  <si>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</si>
  <si>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</si>
  <si>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</si>
  <si>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</si>
  <si>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</si>
  <si>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</si>
  <si>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</si>
  <si>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</si>
  <si>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</si>
  <si>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</si>
  <si>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</si>
  <si>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</si>
  <si>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</si>
  <si>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</si>
  <si>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</si>
  <si>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</si>
  <si>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</si>
  <si>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</si>
  <si>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</si>
  <si>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</si>
  <si>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</si>
  <si>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</si>
  <si>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</si>
  <si>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</si>
  <si>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</si>
  <si>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</si>
  <si>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</si>
  <si>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</si>
  <si>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</si>
  <si>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</si>
  <si>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</si>
  <si>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</si>
  <si>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</si>
  <si>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</si>
  <si>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</si>
  <si>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</si>
  <si>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</si>
  <si>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</si>
  <si>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</si>
  <si>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</si>
  <si>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</si>
  <si>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</si>
  <si>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</si>
  <si>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</si>
  <si>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</si>
  <si>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</si>
  <si>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</si>
  <si>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</si>
  <si>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</si>
  <si>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</si>
  <si>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</si>
  <si>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</si>
  <si>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</si>
  <si>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</si>
  <si>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</si>
  <si>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</si>
  <si>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</si>
  <si>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</si>
  <si>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</si>
  <si>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</si>
  <si>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</si>
  <si>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</si>
  <si>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</si>
  <si>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</si>
  <si>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</si>
  <si>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</si>
  <si>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</si>
  <si>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</si>
  <si>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</si>
  <si>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</si>
  <si>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</si>
  <si>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</si>
  <si>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</si>
  <si>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</si>
  <si>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</si>
  <si>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</si>
  <si>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</si>
  <si>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</si>
  <si>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</si>
  <si>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</si>
  <si>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</si>
  <si>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</si>
  <si>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</si>
  <si>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</si>
  <si>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</si>
  <si>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</si>
  <si>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</si>
  <si>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</si>
  <si>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</si>
  <si>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</si>
  <si>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</si>
  <si>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</si>
  <si>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</si>
  <si>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</si>
  <si>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</si>
  <si>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</si>
  <si>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</si>
  <si>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</si>
  <si>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</si>
  <si>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</si>
  <si>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</si>
  <si>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</si>
  <si>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</si>
  <si>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</si>
  <si>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</si>
  <si>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</si>
  <si>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</si>
  <si>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</si>
  <si>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</si>
  <si>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</si>
  <si>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</si>
  <si>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</si>
  <si>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</si>
  <si>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</si>
  <si>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</si>
  <si>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</si>
  <si>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</si>
  <si>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</si>
  <si>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</si>
  <si>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</si>
  <si>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</si>
  <si>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</si>
  <si>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</si>
  <si>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</si>
  <si>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</si>
  <si>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</si>
  <si>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</si>
  <si>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</si>
  <si>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</si>
  <si>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</si>
  <si>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</si>
  <si>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</si>
  <si>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</si>
  <si>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</si>
  <si>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</si>
  <si>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</si>
  <si>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</si>
  <si>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</si>
  <si>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</si>
  <si>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</si>
  <si>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</si>
  <si>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</si>
  <si>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</si>
  <si>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</si>
  <si>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</si>
  <si>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</si>
  <si>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</si>
  <si>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</si>
  <si>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</si>
  <si>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</si>
  <si>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</si>
  <si>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</si>
  <si>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</si>
  <si>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</si>
  <si>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</si>
  <si>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</si>
  <si>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</si>
  <si>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</si>
  <si>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</si>
  <si>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</si>
  <si>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</si>
  <si>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</si>
  <si>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</si>
  <si>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</si>
  <si>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</si>
  <si>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</si>
  <si>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</si>
  <si>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</si>
  <si>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</si>
  <si>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</si>
  <si>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</si>
  <si>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</si>
  <si>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</si>
  <si>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</si>
  <si>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</si>
  <si>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</si>
  <si>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</si>
  <si>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</si>
  <si>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</si>
  <si>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</si>
  <si>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</si>
  <si>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</si>
  <si>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</si>
  <si>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</si>
  <si>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</si>
  <si>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</si>
  <si>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</si>
  <si>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</si>
  <si>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</si>
  <si>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</si>
  <si>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</si>
  <si>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</si>
  <si>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</si>
  <si>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</si>
  <si>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</si>
  <si>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</si>
  <si>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</si>
  <si>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</si>
  <si>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</si>
  <si>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</si>
  <si>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</si>
  <si>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</si>
  <si>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</si>
  <si>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</si>
  <si>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</si>
  <si>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</si>
  <si>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</si>
  <si>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</si>
  <si>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</si>
  <si>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</si>
  <si>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</si>
  <si>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</si>
  <si>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</si>
  <si>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</si>
  <si>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</si>
  <si>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</si>
  <si>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</si>
  <si>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</si>
  <si>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</si>
  <si>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</si>
  <si>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</si>
  <si>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</si>
  <si>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</si>
  <si>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</si>
  <si>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</si>
  <si>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</si>
  <si>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</si>
  <si>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</si>
  <si>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</si>
  <si>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</si>
  <si>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</si>
  <si>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</si>
  <si>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</si>
  <si>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</si>
  <si>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</si>
  <si>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</si>
  <si>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</si>
  <si>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</si>
  <si>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</si>
  <si>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</si>
  <si>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</si>
  <si>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</si>
  <si>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</si>
  <si>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</si>
  <si>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</si>
  <si>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</si>
  <si>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</si>
  <si>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</si>
  <si>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</si>
  <si>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</si>
  <si>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</si>
  <si>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</si>
  <si>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</si>
  <si>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</si>
  <si>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</si>
  <si>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</si>
  <si>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</si>
  <si>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</si>
  <si>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</si>
  <si>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</si>
  <si>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</si>
  <si>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</si>
  <si>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</si>
  <si>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</si>
  <si>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</si>
  <si>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</si>
  <si>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</si>
  <si>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</si>
  <si>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</si>
  <si>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</si>
  <si>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</si>
  <si>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</si>
  <si>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</si>
  <si>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</si>
  <si>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</si>
  <si>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</si>
  <si>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</si>
  <si>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</si>
  <si>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</si>
  <si>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</si>
  <si>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</si>
  <si>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</si>
  <si>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</si>
  <si>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</si>
  <si>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</si>
  <si>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</si>
  <si>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</si>
  <si>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</si>
  <si>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</si>
  <si>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</si>
  <si>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</si>
  <si>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</si>
  <si>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</si>
  <si>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</si>
  <si>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</si>
  <si>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</si>
  <si>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</si>
  <si>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</si>
  <si>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</si>
  <si>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</si>
  <si>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</si>
  <si>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</si>
  <si>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</si>
  <si>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</si>
  <si>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</si>
  <si>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</si>
  <si>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</si>
  <si>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</si>
  <si>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</si>
  <si>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</si>
  <si>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</si>
  <si>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</si>
  <si>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</si>
  <si>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</si>
  <si>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</si>
  <si>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</si>
  <si>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</si>
  <si>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</si>
  <si>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</si>
  <si>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</si>
  <si>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</si>
  <si>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</si>
  <si>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</si>
  <si>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</si>
  <si>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</si>
  <si>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</si>
  <si>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</si>
  <si>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</si>
  <si>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</si>
  <si>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</si>
  <si>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</si>
  <si>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</si>
  <si>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</si>
  <si>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</si>
  <si>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</si>
  <si>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</si>
  <si>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</si>
  <si>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</si>
  <si>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</si>
  <si>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</si>
  <si>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</si>
  <si>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</si>
  <si>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</si>
  <si>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</si>
  <si>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</si>
  <si>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</si>
  <si>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</si>
  <si>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</si>
  <si>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</si>
  <si>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</si>
  <si>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</si>
  <si>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</si>
  <si>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</si>
  <si>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</si>
  <si>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</si>
  <si>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</si>
  <si>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</si>
  <si>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</si>
  <si>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</si>
  <si>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</si>
  <si>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</si>
  <si>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</si>
  <si>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</si>
  <si>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</si>
  <si>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</si>
  <si>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</si>
  <si>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</si>
  <si>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</si>
  <si>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</si>
  <si>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</si>
  <si>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</si>
  <si>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</si>
  <si>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</si>
  <si>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</si>
  <si>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</si>
  <si>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</si>
  <si>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</si>
  <si>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</si>
  <si>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</si>
  <si>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</si>
  <si>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</si>
  <si>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</si>
  <si>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</si>
  <si>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</si>
  <si>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</si>
  <si>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</si>
  <si>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</si>
  <si>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</si>
  <si>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</si>
  <si>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</si>
  <si>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</si>
  <si>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</si>
  <si>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</si>
  <si>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</si>
  <si>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</si>
  <si>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</si>
  <si>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</si>
  <si>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</si>
  <si>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</si>
  <si>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</si>
  <si>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</si>
  <si>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</si>
  <si>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</si>
  <si>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</si>
  <si>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</si>
  <si>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</si>
  <si>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</si>
  <si>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</si>
  <si>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</si>
  <si>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</si>
  <si>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</si>
  <si>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</si>
  <si>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</si>
  <si>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</si>
  <si>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</si>
  <si>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</si>
  <si>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</si>
  <si>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</si>
  <si>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</si>
  <si>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</si>
  <si>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</si>
  <si>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</si>
  <si>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</si>
  <si>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</si>
  <si>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</si>
  <si>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</si>
  <si>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</si>
  <si>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</si>
  <si>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</si>
  <si>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</si>
  <si>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</si>
  <si>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</si>
  <si>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</si>
  <si>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</si>
  <si>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</si>
  <si>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</si>
  <si>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</si>
  <si>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</si>
  <si>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</si>
  <si>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</si>
  <si>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</si>
  <si>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</si>
  <si>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</si>
  <si>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</si>
  <si>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</si>
  <si>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</si>
  <si>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</si>
  <si>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</si>
  <si>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</si>
  <si>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</si>
  <si>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</si>
  <si>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</si>
  <si>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</si>
  <si>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</si>
  <si>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</si>
  <si>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</si>
  <si>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</si>
  <si>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</si>
  <si>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</si>
  <si>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</si>
  <si>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</si>
  <si>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</si>
  <si>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</si>
  <si>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</si>
  <si>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</si>
  <si>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</si>
  <si>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</si>
  <si>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</si>
  <si>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</si>
  <si>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</si>
  <si>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</si>
  <si>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</si>
  <si>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</si>
  <si>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</si>
  <si>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</si>
  <si>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</si>
  <si>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</si>
  <si>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</si>
  <si>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</si>
  <si>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</si>
  <si>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</si>
  <si>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</si>
  <si>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</si>
  <si>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</si>
  <si>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</si>
  <si>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</si>
  <si>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</si>
  <si>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</si>
  <si>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</si>
  <si>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</si>
  <si>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</si>
  <si>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</si>
  <si>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</si>
  <si>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</si>
  <si>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</si>
  <si>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</si>
  <si>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</si>
  <si>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</si>
  <si>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</si>
  <si>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</si>
  <si>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</si>
  <si>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</si>
  <si>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</si>
  <si>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</si>
  <si>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</si>
  <si>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</si>
  <si>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</si>
  <si>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</si>
  <si>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</si>
  <si>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</si>
  <si>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</si>
  <si>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</si>
  <si>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</si>
  <si>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</si>
  <si>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</si>
  <si>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</si>
  <si>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</si>
  <si>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</si>
  <si>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</si>
  <si>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</si>
  <si>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</si>
  <si>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</si>
  <si>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</si>
  <si>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</si>
  <si>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</si>
  <si>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</si>
  <si>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</si>
  <si>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</si>
  <si>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</si>
  <si>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</si>
  <si>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</si>
  <si>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</si>
  <si>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</si>
  <si>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</si>
  <si>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</si>
  <si>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</si>
  <si>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</si>
  <si>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</si>
  <si>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</si>
  <si>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</si>
  <si>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</si>
  <si>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</si>
  <si>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</si>
  <si>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</si>
  <si>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</si>
  <si>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</si>
  <si>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</si>
  <si>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</si>
  <si>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</si>
  <si>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</si>
  <si>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</si>
  <si>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</si>
  <si>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</si>
  <si>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</si>
  <si>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</si>
  <si>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</si>
  <si>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</si>
  <si>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</si>
  <si>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</si>
  <si>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</si>
  <si>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</si>
  <si>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</si>
  <si>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</si>
  <si>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</si>
  <si>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</si>
  <si>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</si>
  <si>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</si>
  <si>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</si>
  <si>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</si>
  <si>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</si>
  <si>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</si>
  <si>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</si>
  <si>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</si>
  <si>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</si>
  <si>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</si>
  <si>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</si>
  <si>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</si>
  <si>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</si>
  <si>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</si>
  <si>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</si>
  <si>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</si>
  <si>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</si>
  <si>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</si>
  <si>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</si>
  <si>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</si>
  <si>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</si>
  <si>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</si>
  <si>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</si>
  <si>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</si>
  <si>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</si>
  <si>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</si>
  <si>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</si>
  <si>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</si>
  <si>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</si>
  <si>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</si>
  <si>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</si>
  <si>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</si>
  <si>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</si>
  <si>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</si>
  <si>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</si>
  <si>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</si>
  <si>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</si>
  <si>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</si>
  <si>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</si>
  <si>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</si>
  <si>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</si>
  <si>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</si>
  <si>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</si>
  <si>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</si>
  <si>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</si>
  <si>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</si>
  <si>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</si>
  <si>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</si>
  <si>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</si>
  <si>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</si>
  <si>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</si>
  <si>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</si>
  <si>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</si>
  <si>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</si>
  <si>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</si>
  <si>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</si>
  <si>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</si>
  <si>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</si>
  <si>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</si>
  <si>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</si>
  <si>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</si>
  <si>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</si>
  <si>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</si>
  <si>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</si>
  <si>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</si>
  <si>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</si>
  <si>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</si>
  <si>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</si>
  <si>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</si>
  <si>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</si>
  <si>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</si>
  <si>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</si>
  <si>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</si>
  <si>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</si>
  <si>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</si>
  <si>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</si>
  <si>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</si>
  <si>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</si>
  <si>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</si>
  <si>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</si>
  <si>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</si>
  <si>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</si>
  <si>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</si>
  <si>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</si>
  <si>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</si>
  <si>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</si>
  <si>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</si>
  <si>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</si>
  <si>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</si>
  <si>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</si>
  <si>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</si>
  <si>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</si>
  <si>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</si>
  <si>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</si>
  <si>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</si>
  <si>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</si>
  <si>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</si>
  <si>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</si>
  <si>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</si>
  <si>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</si>
  <si>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</si>
  <si>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</si>
  <si>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</si>
  <si>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</si>
  <si>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</si>
  <si>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</si>
  <si>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</si>
  <si>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</si>
  <si>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</si>
  <si>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</si>
  <si>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</si>
  <si>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</si>
  <si>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</si>
  <si>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</si>
  <si>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</si>
  <si>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</si>
  <si>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</si>
  <si>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</si>
  <si>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</si>
  <si>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</si>
  <si>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</si>
  <si>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</si>
  <si>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</si>
  <si>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</si>
  <si>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</si>
  <si>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</si>
  <si>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</si>
  <si>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</si>
  <si>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</si>
  <si>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</si>
  <si>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</si>
  <si>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</si>
  <si>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</si>
  <si>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</si>
  <si>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</si>
  <si>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</si>
  <si>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</si>
  <si>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</si>
  <si>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</si>
  <si>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</si>
  <si>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</si>
  <si>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</si>
  <si>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</si>
  <si>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</si>
  <si>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</si>
  <si>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</si>
  <si>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</si>
  <si>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</si>
  <si>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</si>
  <si>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</si>
  <si>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</si>
  <si>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</si>
  <si>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</si>
  <si>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</si>
  <si>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</si>
  <si>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</si>
  <si>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</si>
  <si>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</si>
  <si>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</si>
  <si>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</si>
  <si>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</si>
  <si>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</si>
  <si>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</si>
  <si>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</si>
  <si>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</si>
  <si>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</si>
  <si>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</si>
  <si>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</si>
  <si>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</si>
  <si>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</si>
  <si>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</si>
  <si>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</si>
  <si>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</si>
  <si>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</si>
  <si>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</si>
  <si>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</si>
  <si>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</si>
  <si>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</si>
  <si>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</si>
  <si>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</si>
  <si>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</si>
  <si>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</si>
  <si>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</si>
  <si>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</si>
  <si>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</si>
  <si>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</si>
  <si>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</si>
  <si>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</si>
  <si>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</si>
  <si>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</si>
  <si>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</si>
  <si>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</si>
  <si>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</si>
  <si>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</si>
  <si>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</si>
  <si>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</si>
  <si>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</si>
  <si>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</si>
  <si>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</si>
  <si>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</si>
  <si>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</si>
  <si>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</si>
  <si>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</si>
  <si>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</si>
  <si>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</si>
  <si>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</si>
  <si>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</si>
  <si>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</si>
  <si>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</si>
  <si>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</si>
  <si>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</si>
  <si>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</si>
  <si>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</si>
  <si>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</si>
  <si>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</si>
  <si>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</si>
  <si>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</si>
  <si>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</si>
  <si>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</si>
  <si>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</si>
  <si>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</si>
  <si>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</si>
  <si>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</si>
  <si>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</si>
  <si>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</si>
  <si>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</si>
  <si>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</si>
  <si>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</si>
  <si>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</si>
  <si>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</si>
  <si>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</si>
  <si>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</si>
  <si>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</si>
  <si>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</si>
  <si>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</si>
  <si>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</si>
  <si>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</si>
  <si>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</si>
  <si>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</si>
  <si>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</si>
  <si>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</si>
  <si>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</si>
  <si>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</si>
  <si>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</si>
  <si>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</si>
  <si>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</si>
  <si>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</si>
  <si>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</si>
  <si>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</si>
  <si>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</si>
  <si>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</si>
  <si>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</si>
  <si>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</si>
  <si>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</si>
  <si>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</si>
  <si>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</si>
  <si>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</si>
  <si>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</si>
  <si>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</si>
  <si>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</si>
  <si>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</si>
  <si>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</si>
  <si>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</si>
  <si>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</si>
  <si>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</si>
  <si>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</si>
  <si>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</si>
  <si>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</si>
  <si>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</si>
  <si>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</si>
  <si>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</si>
  <si>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</si>
  <si>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</si>
  <si>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</si>
  <si>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</si>
  <si>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</si>
  <si>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</si>
  <si>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</si>
  <si>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</si>
  <si>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</si>
  <si>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</si>
  <si>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</si>
  <si>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</si>
  <si>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</si>
  <si>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</si>
  <si>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</si>
  <si>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</si>
  <si>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</si>
  <si>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</si>
  <si>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</si>
  <si>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</si>
  <si>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</si>
  <si>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</si>
  <si>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</si>
  <si>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</si>
  <si>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</si>
  <si>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</si>
  <si>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</si>
  <si>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</si>
  <si>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</si>
  <si>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</si>
  <si>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</si>
  <si>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</si>
  <si>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</si>
  <si>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</si>
  <si>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</si>
  <si>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</si>
  <si>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</si>
  <si>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</si>
  <si>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</si>
  <si>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</si>
  <si>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</si>
  <si>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</si>
  <si>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</si>
  <si>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</si>
  <si>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</si>
  <si>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</si>
  <si>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</si>
  <si>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</si>
  <si>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</si>
  <si>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</si>
  <si>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</si>
  <si>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</si>
  <si>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</si>
  <si>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</si>
  <si>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</si>
  <si>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</si>
  <si>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</si>
  <si>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</si>
  <si>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</si>
  <si>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</si>
  <si>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</si>
  <si>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</si>
  <si>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</si>
  <si>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</si>
  <si>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</si>
  <si>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</si>
  <si>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</si>
  <si>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</si>
  <si>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</si>
  <si>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</si>
  <si>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</si>
  <si>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</si>
  <si>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</si>
  <si>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</si>
  <si>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</si>
  <si>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</si>
  <si>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</si>
  <si>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</si>
  <si>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</si>
  <si>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</si>
  <si>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</si>
  <si>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</si>
  <si>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</si>
  <si>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</si>
  <si>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</si>
  <si>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</si>
  <si>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</si>
  <si>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</si>
  <si>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</si>
  <si>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</si>
  <si>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</si>
  <si>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</si>
  <si>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</si>
  <si>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</si>
  <si>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</si>
  <si>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</si>
  <si>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</si>
  <si>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</si>
  <si>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</si>
  <si>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</si>
  <si>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</si>
  <si>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</si>
  <si>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</si>
  <si>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</si>
  <si>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</si>
  <si>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</si>
  <si>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</si>
  <si>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</si>
  <si>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</si>
  <si>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</si>
  <si>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</si>
  <si>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</si>
  <si>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</si>
  <si>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</si>
  <si>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</si>
  <si>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</si>
  <si>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</si>
  <si>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</si>
  <si>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</si>
  <si>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</si>
  <si>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</si>
  <si>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</si>
  <si>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</si>
  <si>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</si>
  <si>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</si>
  <si>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</si>
  <si>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</si>
  <si>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</si>
  <si>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</si>
  <si>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</si>
  <si>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</si>
  <si>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</si>
  <si>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</si>
  <si>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</si>
  <si>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</si>
  <si>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</si>
  <si>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</si>
  <si>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</si>
  <si>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</si>
  <si>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</si>
  <si>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</si>
  <si>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</si>
  <si>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</si>
  <si>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</si>
  <si>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</si>
  <si>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</si>
  <si>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</si>
  <si>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</si>
  <si>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</si>
  <si>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</si>
  <si>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</si>
  <si>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</si>
  <si>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</si>
  <si>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</si>
  <si>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</si>
  <si>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</si>
  <si>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</si>
  <si>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</si>
  <si>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</si>
  <si>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</si>
  <si>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</si>
  <si>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</si>
  <si>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</si>
  <si>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</si>
  <si>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</si>
  <si>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</si>
  <si>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</si>
  <si>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</si>
  <si>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</si>
  <si>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</si>
  <si>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</si>
  <si>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</si>
  <si>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</si>
  <si>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</si>
  <si>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</si>
  <si>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</si>
  <si>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</si>
  <si>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</si>
  <si>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</si>
  <si>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</si>
  <si>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</si>
  <si>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</si>
  <si>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</si>
  <si>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</si>
  <si>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</si>
  <si>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</si>
  <si>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</si>
  <si>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</si>
  <si>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</si>
  <si>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</si>
  <si>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</si>
  <si>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</si>
  <si>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</si>
  <si>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</si>
  <si>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</si>
  <si>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</si>
  <si>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</si>
  <si>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</si>
  <si>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</si>
  <si>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</si>
  <si>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</si>
  <si>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</si>
  <si>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</si>
  <si>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</si>
  <si>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</si>
  <si>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</si>
  <si>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</si>
  <si>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</si>
  <si>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</si>
  <si>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</si>
  <si>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</si>
  <si>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</si>
  <si>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</si>
  <si>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</si>
  <si>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</si>
  <si>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</si>
  <si>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</si>
  <si>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</si>
  <si>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</si>
  <si>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</si>
  <si>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</si>
  <si>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</si>
  <si>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</si>
  <si>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</si>
  <si>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</si>
  <si>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</si>
  <si>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</si>
  <si>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</si>
  <si>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</si>
  <si>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</si>
  <si>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</si>
  <si>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</si>
  <si>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</si>
  <si>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</si>
  <si>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</si>
  <si>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</si>
  <si>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</si>
  <si>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</si>
  <si>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</si>
  <si>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</si>
  <si>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</si>
  <si>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</si>
  <si>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</si>
  <si>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</si>
  <si>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</si>
  <si>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</si>
  <si>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</si>
  <si>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</si>
  <si>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</si>
  <si>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</si>
  <si>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</si>
  <si>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</si>
  <si>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</si>
  <si>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</si>
  <si>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</si>
  <si>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</si>
  <si>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</si>
  <si>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</si>
  <si>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</si>
  <si>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</si>
  <si>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</si>
  <si>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</si>
  <si>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</si>
  <si>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</si>
  <si>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</si>
  <si>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</si>
  <si>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</si>
  <si>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</si>
  <si>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</si>
  <si>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</si>
  <si>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</si>
  <si>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</si>
  <si>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</si>
  <si>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</si>
  <si>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</si>
  <si>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</si>
  <si>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</si>
  <si>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</si>
  <si>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</si>
  <si>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</si>
  <si>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</si>
  <si>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</si>
  <si>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</si>
  <si>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</si>
  <si>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</si>
  <si>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</si>
  <si>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</si>
  <si>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</si>
  <si>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</si>
  <si>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</si>
  <si>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</si>
  <si>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</si>
  <si>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</si>
  <si>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</si>
  <si>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</si>
  <si>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</si>
  <si>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</si>
  <si>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</si>
  <si>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</si>
  <si>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</si>
  <si>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</si>
  <si>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</si>
  <si>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</si>
  <si>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</si>
  <si>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</si>
  <si>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</si>
  <si>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</si>
  <si>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</si>
  <si>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</si>
  <si>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</si>
  <si>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</si>
  <si>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</si>
  <si>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</si>
  <si>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</si>
  <si>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</si>
  <si>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</si>
  <si>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</si>
  <si>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</si>
  <si>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</si>
  <si>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</si>
  <si>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</si>
  <si>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</si>
  <si>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</si>
  <si>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</si>
  <si>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</si>
  <si>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</si>
  <si>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</si>
  <si>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</si>
  <si>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</si>
  <si>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</si>
  <si>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</si>
  <si>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</si>
  <si>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</si>
  <si>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</si>
  <si>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</si>
  <si>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</si>
  <si>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</si>
  <si>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</si>
  <si>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</si>
  <si>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</si>
  <si>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</si>
  <si>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</si>
  <si>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</si>
  <si>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</si>
  <si>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</si>
  <si>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</si>
  <si>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</si>
  <si>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</si>
  <si>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</si>
  <si>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</si>
  <si>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</si>
  <si>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</si>
  <si>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</si>
  <si>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</si>
  <si>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</si>
  <si>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</si>
  <si>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</si>
  <si>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</si>
  <si>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</si>
  <si>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</si>
  <si>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</si>
  <si>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</si>
  <si>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</si>
  <si>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</si>
  <si>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</si>
  <si>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</si>
  <si>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</si>
  <si>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</si>
  <si>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</si>
  <si>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</si>
  <si>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</si>
  <si>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</si>
  <si>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</si>
  <si>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</si>
  <si>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</si>
  <si>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</si>
  <si>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</si>
  <si>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</si>
  <si>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</si>
  <si>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</si>
  <si>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</si>
  <si>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</si>
  <si>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</si>
  <si>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</si>
  <si>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</si>
  <si>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</si>
  <si>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</si>
  <si>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</si>
  <si>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</si>
  <si>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</si>
  <si>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</si>
  <si>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</si>
  <si>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</si>
  <si>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</si>
  <si>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</si>
  <si>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</si>
  <si>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</si>
  <si>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</si>
  <si>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</si>
  <si>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</si>
  <si>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</si>
  <si>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</si>
  <si>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</si>
  <si>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</si>
  <si>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</si>
  <si>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</si>
  <si>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</si>
  <si>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</si>
  <si>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</si>
  <si>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</si>
  <si>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</si>
  <si>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</si>
  <si>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</si>
  <si>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</si>
  <si>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</si>
  <si>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</si>
  <si>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</si>
  <si>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</si>
  <si>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</si>
  <si>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</si>
  <si>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</si>
  <si>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</si>
  <si>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</si>
  <si>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</si>
  <si>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</si>
  <si>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</si>
  <si>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</si>
  <si>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</si>
  <si>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</si>
  <si>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</si>
  <si>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</si>
  <si>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</si>
  <si>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</si>
  <si>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</si>
  <si>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</si>
  <si>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</si>
  <si>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</si>
  <si>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</si>
  <si>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</si>
  <si>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</si>
  <si>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</si>
  <si>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</si>
  <si>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</si>
  <si>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</si>
  <si>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</si>
  <si>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</si>
  <si>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</si>
  <si>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</si>
  <si>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</si>
  <si>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</si>
  <si>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</si>
  <si>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</si>
  <si>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</si>
  <si>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</si>
  <si>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</si>
  <si>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</si>
  <si>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</si>
  <si>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</si>
  <si>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</si>
  <si>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</si>
  <si>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</si>
  <si>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</si>
  <si>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</si>
  <si>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</si>
  <si>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</si>
  <si>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</si>
  <si>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</si>
  <si>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</si>
  <si>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</si>
  <si>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</si>
  <si>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</si>
  <si>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</si>
  <si>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</si>
  <si>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</si>
  <si>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</si>
  <si>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</si>
  <si>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</si>
  <si>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</si>
  <si>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</si>
  <si>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</si>
  <si>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</si>
  <si>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</si>
  <si>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</si>
  <si>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</si>
  <si>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</si>
  <si>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</si>
  <si>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</si>
  <si>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</si>
  <si>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</si>
  <si>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</si>
  <si>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</si>
  <si>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</si>
  <si>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</si>
  <si>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</si>
  <si>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</si>
  <si>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</si>
  <si>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</si>
  <si>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</si>
  <si>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</si>
  <si>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</si>
  <si>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</si>
  <si>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</si>
  <si>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</si>
  <si>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</si>
  <si>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</si>
  <si>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</si>
  <si>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</si>
  <si>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</si>
  <si>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</si>
  <si>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</si>
  <si>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</si>
  <si>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</si>
  <si>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</si>
  <si>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</si>
  <si>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</si>
  <si>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</si>
  <si>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</si>
  <si>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</si>
  <si>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</si>
  <si>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</si>
  <si>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</si>
  <si>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</si>
  <si>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</si>
  <si>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</si>
  <si>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</si>
  <si>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</si>
  <si>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</si>
  <si>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</si>
  <si>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</si>
  <si>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</si>
  <si>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</si>
  <si>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</si>
  <si>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</si>
  <si>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</si>
  <si>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</si>
  <si>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</si>
  <si>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</si>
  <si>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</si>
  <si>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</si>
  <si>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</si>
  <si>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</si>
  <si>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</si>
  <si>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</si>
  <si>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</si>
  <si>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</si>
  <si>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</si>
  <si>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</si>
  <si>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</si>
  <si>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</si>
  <si>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</si>
  <si>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</si>
  <si>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</si>
  <si>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</si>
  <si>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</si>
  <si>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</si>
  <si>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</si>
  <si>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</si>
  <si>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</si>
  <si>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</si>
  <si>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</si>
  <si>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</si>
  <si>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</si>
  <si>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</si>
  <si>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</si>
  <si>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</si>
  <si>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</si>
  <si>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</si>
  <si>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</si>
  <si>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</si>
  <si>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</si>
  <si>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</si>
  <si>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</si>
  <si>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</si>
  <si>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</si>
  <si>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</si>
  <si>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</si>
  <si>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</si>
  <si>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</si>
  <si>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</si>
  <si>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</si>
  <si>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</si>
  <si>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</si>
  <si>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</si>
  <si>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</si>
  <si>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</si>
  <si>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</si>
  <si>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</si>
  <si>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</si>
  <si>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</si>
  <si>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</si>
  <si>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</si>
  <si>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</si>
  <si>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</si>
  <si>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</si>
  <si>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</si>
  <si>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</si>
  <si>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</si>
  <si>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</si>
  <si>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</si>
  <si>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</si>
  <si>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</si>
  <si>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</si>
  <si>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</si>
  <si>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</si>
  <si>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</si>
  <si>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</si>
  <si>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</si>
  <si>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</si>
  <si>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</si>
  <si>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</si>
  <si>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</si>
  <si>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</si>
  <si>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</si>
  <si>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</si>
  <si>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</si>
  <si>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</si>
  <si>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</si>
  <si>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</si>
  <si>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</si>
  <si>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</si>
  <si>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</si>
  <si>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</si>
  <si>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</si>
  <si>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</si>
  <si>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</si>
  <si>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</si>
  <si>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</si>
  <si>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</si>
  <si>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</si>
  <si>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</si>
  <si>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</si>
  <si>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</si>
  <si>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</si>
  <si>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</si>
  <si>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</si>
  <si>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</si>
  <si>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</si>
  <si>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</si>
  <si>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</si>
  <si>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</si>
  <si>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</si>
  <si>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</si>
  <si>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</si>
  <si>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</si>
  <si>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</si>
  <si>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</si>
  <si>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</si>
  <si>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</si>
  <si>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</si>
  <si>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</si>
  <si>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</si>
  <si>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</si>
  <si>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</si>
  <si>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</si>
  <si>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</si>
  <si>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</si>
  <si>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</si>
  <si>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</si>
  <si>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</si>
  <si>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</si>
  <si>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</si>
  <si>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</si>
  <si>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</si>
  <si>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</si>
  <si>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</si>
  <si>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</si>
  <si>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</si>
  <si>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</si>
  <si>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</si>
  <si>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</si>
  <si>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</si>
  <si>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</si>
  <si>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</si>
  <si>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</si>
  <si>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</si>
  <si>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</si>
  <si>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</si>
  <si>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</si>
  <si>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</si>
  <si>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</si>
  <si>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</si>
  <si>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</si>
  <si>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</si>
  <si>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</si>
  <si>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</si>
  <si>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</si>
  <si>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</si>
  <si>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</si>
  <si>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</si>
  <si>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</si>
  <si>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</si>
  <si>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</si>
  <si>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</si>
  <si>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</si>
  <si>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</si>
  <si>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</si>
  <si>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</si>
  <si>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</si>
  <si>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</si>
  <si>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</si>
  <si>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</si>
  <si>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</si>
  <si>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</si>
  <si>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</si>
  <si>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</si>
  <si>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</si>
  <si>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</si>
  <si>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</si>
  <si>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</si>
  <si>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</si>
  <si>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</si>
  <si>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</si>
  <si>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</si>
  <si>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</si>
  <si>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</si>
  <si>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</si>
  <si>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</si>
  <si>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</si>
  <si>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</si>
  <si>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</si>
  <si>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</si>
  <si>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</si>
  <si>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</si>
  <si>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</si>
  <si>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</si>
  <si>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</si>
  <si>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</si>
  <si>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</si>
  <si>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</si>
  <si>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</si>
  <si>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</si>
  <si>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</si>
  <si>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</si>
  <si>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</si>
  <si>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</si>
  <si>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</si>
  <si>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</si>
  <si>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</si>
  <si>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</si>
  <si>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</si>
  <si>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</si>
  <si>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</si>
  <si>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</si>
  <si>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</si>
  <si>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</si>
  <si>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</si>
  <si>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</si>
  <si>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</si>
  <si>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</si>
  <si>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</si>
  <si>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</si>
  <si>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</si>
  <si>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</si>
  <si>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</si>
  <si>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</si>
  <si>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</si>
  <si>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</si>
  <si>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</si>
  <si>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</si>
  <si>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</si>
  <si>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</si>
  <si>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</si>
  <si>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</si>
  <si>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</si>
  <si>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</si>
  <si>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</si>
  <si>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</si>
  <si>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</si>
  <si>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</si>
  <si>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</si>
  <si>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</si>
  <si>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</si>
  <si>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</si>
  <si>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</si>
  <si>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</si>
  <si>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</si>
  <si>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</si>
  <si>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</si>
  <si>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</si>
  <si>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</si>
  <si>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</si>
  <si>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</si>
  <si>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</si>
  <si>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</si>
  <si>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</si>
  <si>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</si>
  <si>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</si>
  <si>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</si>
  <si>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</si>
  <si>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</si>
  <si>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</si>
  <si>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</si>
  <si>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</si>
  <si>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</si>
  <si>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</si>
  <si>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</si>
  <si>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</si>
  <si>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</si>
  <si>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</si>
  <si>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</si>
  <si>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</si>
  <si>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</si>
  <si>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</si>
  <si>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</si>
  <si>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</si>
  <si>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</si>
  <si>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</si>
  <si>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</si>
  <si>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</si>
  <si>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</si>
  <si>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</si>
  <si>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</si>
  <si>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</si>
  <si>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</si>
  <si>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</si>
  <si>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</si>
  <si>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</si>
  <si>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</si>
  <si>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</si>
  <si>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</si>
  <si>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</si>
  <si>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</si>
  <si>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</si>
  <si>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</si>
  <si>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</si>
  <si>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</si>
  <si>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</si>
  <si>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</si>
  <si>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</si>
  <si>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</si>
  <si>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</si>
  <si>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</si>
  <si>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</si>
  <si>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</si>
  <si>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</si>
  <si>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</si>
  <si>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</si>
  <si>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</si>
  <si>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</si>
  <si>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</si>
  <si>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</si>
  <si>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</si>
  <si>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</si>
  <si>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</si>
  <si>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</si>
  <si>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</si>
  <si>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</si>
  <si>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</si>
  <si>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</si>
  <si>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</si>
  <si>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</si>
  <si>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</si>
  <si>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</si>
  <si>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</si>
  <si>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</si>
  <si>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</si>
  <si>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</si>
  <si>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</si>
  <si>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</si>
  <si>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</si>
  <si>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</si>
  <si>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</si>
  <si>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</si>
  <si>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</si>
  <si>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</si>
  <si>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</si>
  <si>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</si>
  <si>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</si>
  <si>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</si>
  <si>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</si>
  <si>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</si>
  <si>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</si>
  <si>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</si>
  <si>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</si>
  <si>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</si>
  <si>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</si>
  <si>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</si>
  <si>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</si>
  <si>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</si>
  <si>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</si>
  <si>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</si>
  <si>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</si>
  <si>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</si>
  <si>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</si>
  <si>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</si>
  <si>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</si>
  <si>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</si>
  <si>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</si>
  <si>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</si>
  <si>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</si>
  <si>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</si>
  <si>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</si>
  <si>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</si>
  <si>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</si>
  <si>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</si>
  <si>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</si>
  <si>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</si>
  <si>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</si>
  <si>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</si>
  <si>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</si>
  <si>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</si>
  <si>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</si>
  <si>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</si>
  <si>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</si>
  <si>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</si>
  <si>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</si>
  <si>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</si>
  <si>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</si>
  <si>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</si>
  <si>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</si>
  <si>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</si>
  <si>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</si>
  <si>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</si>
  <si>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</si>
  <si>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</si>
  <si>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</si>
  <si>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</si>
  <si>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</si>
  <si>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</si>
  <si>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</si>
  <si>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</si>
  <si>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</si>
  <si>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</si>
  <si>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</si>
  <si>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</si>
  <si>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</si>
  <si>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</si>
  <si>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</si>
  <si>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</si>
  <si>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</si>
  <si>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</si>
  <si>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</si>
  <si>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</si>
  <si>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</si>
  <si>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</si>
  <si>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</si>
  <si>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</si>
  <si>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</si>
  <si>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</si>
  <si>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</si>
  <si>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</si>
  <si>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</si>
  <si>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</si>
  <si>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</si>
  <si>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</si>
  <si>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</si>
  <si>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</si>
  <si>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</si>
  <si>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</si>
  <si>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</si>
  <si>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</si>
  <si>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</si>
  <si>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</si>
  <si>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</si>
  <si>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</si>
  <si>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</si>
  <si>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</si>
  <si>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</si>
  <si>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</si>
  <si>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</si>
  <si>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</si>
  <si>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</si>
  <si>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</si>
  <si>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</si>
  <si>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</si>
  <si>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</si>
  <si>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</si>
  <si>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</si>
  <si>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</si>
  <si>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</si>
  <si>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</si>
  <si>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</si>
  <si>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</si>
  <si>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</si>
  <si>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</si>
  <si>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</si>
  <si>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</si>
  <si>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</si>
  <si>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</si>
  <si>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</si>
  <si>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</si>
  <si>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</si>
  <si>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</si>
  <si>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</si>
  <si>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</si>
  <si>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</si>
  <si>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</si>
  <si>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</si>
  <si>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</si>
  <si>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</si>
  <si>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</si>
  <si>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</si>
  <si>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</si>
  <si>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</si>
  <si>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</si>
  <si>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</si>
  <si>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</si>
  <si>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</si>
  <si>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</si>
  <si>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</si>
  <si>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</si>
  <si>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</si>
  <si>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</si>
  <si>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</si>
  <si>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</si>
  <si>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</si>
  <si>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</si>
  <si>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</si>
  <si>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</si>
  <si>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</si>
  <si>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</si>
  <si>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</si>
  <si>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</si>
  <si>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</si>
  <si>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</si>
  <si>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</si>
  <si>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</si>
  <si>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</si>
  <si>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</si>
  <si>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</si>
  <si>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</si>
  <si>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</si>
  <si>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</si>
  <si>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</si>
  <si>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</si>
  <si>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</si>
  <si>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</si>
  <si>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</si>
  <si>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</si>
  <si>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</si>
  <si>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</si>
  <si>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</si>
  <si>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</si>
  <si>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</si>
  <si>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</si>
  <si>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</si>
  <si>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</si>
  <si>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</si>
  <si>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</si>
  <si>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</si>
  <si>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</si>
  <si>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</si>
  <si>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</si>
  <si>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</si>
  <si>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</si>
  <si>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</si>
  <si>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</si>
  <si>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</si>
  <si>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</si>
  <si>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</si>
  <si>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</si>
  <si>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</si>
  <si>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</si>
  <si>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</si>
  <si>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</si>
  <si>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</si>
  <si>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</si>
  <si>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</si>
  <si>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</si>
  <si>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</si>
  <si>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</si>
  <si>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</si>
  <si>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</si>
  <si>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</si>
  <si>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</si>
  <si>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</si>
  <si>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</si>
  <si>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</si>
  <si>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</si>
  <si>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</si>
  <si>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</si>
  <si>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</si>
  <si>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</si>
  <si>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</si>
  <si>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</si>
  <si>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</si>
  <si>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</si>
  <si>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</si>
  <si>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</si>
  <si>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</si>
  <si>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</si>
  <si>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</si>
  <si>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</si>
  <si>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</si>
  <si>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</si>
  <si>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</si>
  <si>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</si>
  <si>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</si>
  <si>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</si>
  <si>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</si>
  <si>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</si>
  <si>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</si>
  <si>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</si>
  <si>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</si>
  <si>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</si>
  <si>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</si>
  <si>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</si>
  <si>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</si>
  <si>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</si>
  <si>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</si>
  <si>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</si>
  <si>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</si>
  <si>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</si>
  <si>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</si>
  <si>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</si>
  <si>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</si>
  <si>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</si>
  <si>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</si>
  <si>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</si>
  <si>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</si>
  <si>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</si>
  <si>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</si>
  <si>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</si>
  <si>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</si>
  <si>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</si>
  <si>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</si>
  <si>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</si>
  <si>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</si>
  <si>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</si>
  <si>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</si>
  <si>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</si>
  <si>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</si>
  <si>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</si>
  <si>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</si>
  <si>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</si>
  <si>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</si>
  <si>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</si>
  <si>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</si>
  <si>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</si>
  <si>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</si>
  <si>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</si>
  <si>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</si>
  <si>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</si>
  <si>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</si>
  <si>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</si>
  <si>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</si>
  <si>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</si>
  <si>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</si>
  <si>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</si>
  <si>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</si>
  <si>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</si>
  <si>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</si>
  <si>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</si>
  <si>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</si>
  <si>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</si>
  <si>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</si>
  <si>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</si>
  <si>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</si>
  <si>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</si>
  <si>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</si>
  <si>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</si>
  <si>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</si>
  <si>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</si>
  <si>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</si>
  <si>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</si>
  <si>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</si>
  <si>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</si>
  <si>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</si>
  <si>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</si>
  <si>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</si>
  <si>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</si>
  <si>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</si>
  <si>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</si>
  <si>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</si>
  <si>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</si>
  <si>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</si>
  <si>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</si>
  <si>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</si>
  <si>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</si>
  <si>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</si>
  <si>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</si>
  <si>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</si>
  <si>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</si>
  <si>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</si>
  <si>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</si>
  <si>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</si>
  <si>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</si>
  <si>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</si>
  <si>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</si>
  <si>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</si>
  <si>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</si>
  <si>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</si>
  <si>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</si>
  <si>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</si>
  <si>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</si>
  <si>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</si>
  <si>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</si>
  <si>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</si>
  <si>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</si>
  <si>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</si>
  <si>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</si>
  <si>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</si>
  <si>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</si>
  <si>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</si>
  <si>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</si>
  <si>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</si>
  <si>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</si>
  <si>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</si>
  <si>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</si>
  <si>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</si>
  <si>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</si>
  <si>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</si>
  <si>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</si>
  <si>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</si>
  <si>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</si>
  <si>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</si>
  <si>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</si>
  <si>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</si>
  <si>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</si>
  <si>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</si>
  <si>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</si>
  <si>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</si>
  <si>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</si>
  <si>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</si>
  <si>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</si>
  <si>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</si>
  <si>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</si>
  <si>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</si>
  <si>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</si>
  <si>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</si>
  <si>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</si>
  <si>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</si>
  <si>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</si>
  <si>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</si>
  <si>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</si>
  <si>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</si>
  <si>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</si>
  <si>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</si>
  <si>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</si>
  <si>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</si>
  <si>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</si>
  <si>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</si>
  <si>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</si>
  <si>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</si>
  <si>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</si>
  <si>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</si>
  <si>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</si>
  <si>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</si>
  <si>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</si>
  <si>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</si>
  <si>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</si>
  <si>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</si>
  <si>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</si>
  <si>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</si>
  <si>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</si>
  <si>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</si>
  <si>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</si>
  <si>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</si>
  <si>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</si>
  <si>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</si>
  <si>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</si>
  <si>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</si>
  <si>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</si>
  <si>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</si>
  <si>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</si>
  <si>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</si>
  <si>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</si>
  <si>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</si>
  <si>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</si>
  <si>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</si>
  <si>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</si>
  <si>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</si>
  <si>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</si>
  <si>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</si>
  <si>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</si>
  <si>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</si>
  <si>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</si>
  <si>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</si>
  <si>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</si>
  <si>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</si>
  <si>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</si>
  <si>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</si>
  <si>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</si>
  <si>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</si>
  <si>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</si>
  <si>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</si>
  <si>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</si>
  <si>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</si>
  <si>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</si>
  <si>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</si>
  <si>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</si>
  <si>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</si>
  <si>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</si>
  <si>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</si>
  <si>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</si>
  <si>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</si>
  <si>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</si>
  <si>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</si>
  <si>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</si>
  <si>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</si>
  <si>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</si>
  <si>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</si>
  <si>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</si>
  <si>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</si>
  <si>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</si>
  <si>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</si>
  <si>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</si>
  <si>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</si>
  <si>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</si>
  <si>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</si>
  <si>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</si>
  <si>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</si>
  <si>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</si>
  <si>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</si>
  <si>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</si>
  <si>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</si>
  <si>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</si>
  <si>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</si>
  <si>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</si>
  <si>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</si>
  <si>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</si>
  <si>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</si>
  <si>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</si>
  <si>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</si>
  <si>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</si>
  <si>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</si>
  <si>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</si>
  <si>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</si>
  <si>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</si>
  <si>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</si>
  <si>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</si>
  <si>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</si>
  <si>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</si>
  <si>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</si>
  <si>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</si>
  <si>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</si>
  <si>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</si>
  <si>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</si>
  <si>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</si>
  <si>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</si>
  <si>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</si>
  <si>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</si>
  <si>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</si>
  <si>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</si>
  <si>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</si>
  <si>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</si>
  <si>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</si>
  <si>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</si>
  <si>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</si>
  <si>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</si>
  <si>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</si>
  <si>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</si>
  <si>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</si>
  <si>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</si>
  <si>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</si>
  <si>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</si>
  <si>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</si>
  <si>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</si>
  <si>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</si>
  <si>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</si>
  <si>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</si>
  <si>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</si>
  <si>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</si>
  <si>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</si>
  <si>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</si>
  <si>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</si>
  <si>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</si>
  <si>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</si>
  <si>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</si>
  <si>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</si>
  <si>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</si>
  <si>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</si>
  <si>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</si>
  <si>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</si>
  <si>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</si>
  <si>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</si>
  <si>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</si>
  <si>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</si>
  <si>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</si>
  <si>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</si>
  <si>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</si>
  <si>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</si>
  <si>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</si>
  <si>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</si>
  <si>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</si>
  <si>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</si>
  <si>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</si>
  <si>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</si>
  <si>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</si>
  <si>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</si>
  <si>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</si>
  <si>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</si>
  <si>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</si>
  <si>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</si>
  <si>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</si>
  <si>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</si>
  <si>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</si>
  <si>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</si>
  <si>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</si>
  <si>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</si>
  <si>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</si>
  <si>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</si>
  <si>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</si>
  <si>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</si>
  <si>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</si>
  <si>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</si>
  <si>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</si>
  <si>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</si>
  <si>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</si>
  <si>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</si>
  <si>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</si>
  <si>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</si>
  <si>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</si>
  <si>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</si>
  <si>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</si>
  <si>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</si>
  <si>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</si>
  <si>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</si>
  <si>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</si>
  <si>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</si>
  <si>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</si>
  <si>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</si>
  <si>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</si>
  <si>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</si>
  <si>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</si>
  <si>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</si>
  <si>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</si>
  <si>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</si>
  <si>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</si>
  <si>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</si>
  <si>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</si>
  <si>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</si>
  <si>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</si>
  <si>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</si>
  <si>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</si>
  <si>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</si>
  <si>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</si>
  <si>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</si>
  <si>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</si>
  <si>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</si>
  <si>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</si>
  <si>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</si>
  <si>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</si>
  <si>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</si>
  <si>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</si>
  <si>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</si>
  <si>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</si>
  <si>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</si>
  <si>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</si>
  <si>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</si>
  <si>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</si>
  <si>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</si>
  <si>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</si>
  <si>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</si>
  <si>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</si>
  <si>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</si>
  <si>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</si>
  <si>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</si>
  <si>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</si>
  <si>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</si>
  <si>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</si>
  <si>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</si>
  <si>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</si>
  <si>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</si>
  <si>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</si>
  <si>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</si>
  <si>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</si>
  <si>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</si>
  <si>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</si>
  <si>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</si>
  <si>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</si>
  <si>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</si>
  <si>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</si>
  <si>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</si>
  <si>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</si>
  <si>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</si>
  <si>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</si>
  <si>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</si>
  <si>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</si>
  <si>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</si>
  <si>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</si>
  <si>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</si>
  <si>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</si>
  <si>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</si>
  <si>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</si>
  <si>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</si>
  <si>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</si>
  <si>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</si>
  <si>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</si>
  <si>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</si>
  <si>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</si>
  <si>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</si>
  <si>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</si>
  <si>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</si>
  <si>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</si>
  <si>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</si>
  <si>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</si>
  <si>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</si>
  <si>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</si>
  <si>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</si>
  <si>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</si>
  <si>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</si>
  <si>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</si>
  <si>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</si>
  <si>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</si>
  <si>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</si>
  <si>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</si>
  <si>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</si>
  <si>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</si>
  <si>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</si>
  <si>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</si>
  <si>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</si>
  <si>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</si>
  <si>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</si>
  <si>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</si>
  <si>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</si>
  <si>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</si>
  <si>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</si>
  <si>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</si>
  <si>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</si>
  <si>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</si>
  <si>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</si>
  <si>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</si>
  <si>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</si>
  <si>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</si>
  <si>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</si>
  <si>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</si>
  <si>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</si>
  <si>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</si>
  <si>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</si>
  <si>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</si>
  <si>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</si>
  <si>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</si>
  <si>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</si>
  <si>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</si>
  <si>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</si>
  <si>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</si>
  <si>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</si>
  <si>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</si>
  <si>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</si>
  <si>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</si>
  <si>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</si>
  <si>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</si>
  <si>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</si>
  <si>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</si>
  <si>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</si>
  <si>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</si>
  <si>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</si>
  <si>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</si>
  <si>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</si>
  <si>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</si>
  <si>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</si>
  <si>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</si>
  <si>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</si>
  <si>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</si>
  <si>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</si>
  <si>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</si>
  <si>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</si>
  <si>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</si>
  <si>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</si>
  <si>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</si>
  <si>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</si>
  <si>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</si>
  <si>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</si>
  <si>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</si>
  <si>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</si>
  <si>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</si>
  <si>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</si>
  <si>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</si>
  <si>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</si>
  <si>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</si>
  <si>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</si>
  <si>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</si>
  <si>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</si>
  <si>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</si>
  <si>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</si>
  <si>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</si>
  <si>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</si>
  <si>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</si>
  <si>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</si>
  <si>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</si>
  <si>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</si>
  <si>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</si>
  <si>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</si>
  <si>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</si>
  <si>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</si>
  <si>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</si>
  <si>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</si>
  <si>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</si>
  <si>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</si>
  <si>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</si>
  <si>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</si>
  <si>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</si>
  <si>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</si>
  <si>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</si>
  <si>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</si>
  <si>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</si>
  <si>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</si>
  <si>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</si>
  <si>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</si>
  <si>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</si>
  <si>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</si>
  <si>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</si>
  <si>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</si>
  <si>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</si>
  <si>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</si>
  <si>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</si>
  <si>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</si>
  <si>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</si>
  <si>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</si>
  <si>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</si>
  <si>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</si>
  <si>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</si>
  <si>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</si>
  <si>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</si>
  <si>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</si>
  <si>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</si>
  <si>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</si>
  <si>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</si>
  <si>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</si>
  <si>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</si>
  <si>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</si>
  <si>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</si>
  <si>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</si>
  <si>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</si>
  <si>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</si>
  <si>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</si>
  <si>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</si>
  <si>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</si>
  <si>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</si>
  <si>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</si>
  <si>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</si>
  <si>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</si>
  <si>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</si>
  <si>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</si>
  <si>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</si>
  <si>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</si>
  <si>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</si>
  <si>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</si>
  <si>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</si>
  <si>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</si>
  <si>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</si>
  <si>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</si>
  <si>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</si>
  <si>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</si>
  <si>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</si>
  <si>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</si>
  <si>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</si>
  <si>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</si>
  <si>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</si>
  <si>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</si>
  <si>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</si>
  <si>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</si>
  <si>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</si>
  <si>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</si>
  <si>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</si>
  <si>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</si>
  <si>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</si>
  <si>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</si>
  <si>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</si>
  <si>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</si>
  <si>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</si>
  <si>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</si>
  <si>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</si>
  <si>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</si>
  <si>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</si>
  <si>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</si>
  <si>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</si>
  <si>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</si>
  <si>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</si>
  <si>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</si>
  <si>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</si>
  <si>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</si>
  <si>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</si>
  <si>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</si>
  <si>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</si>
  <si>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</si>
  <si>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</si>
  <si>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</si>
  <si>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</si>
  <si>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</si>
  <si>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</si>
  <si>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</si>
  <si>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</si>
  <si>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</si>
  <si>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</si>
  <si>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</si>
  <si>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</si>
  <si>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</si>
  <si>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</si>
  <si>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</si>
  <si>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</si>
  <si>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</si>
  <si>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</si>
  <si>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</si>
  <si>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</si>
  <si>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</si>
  <si>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</si>
  <si>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</si>
  <si>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</si>
  <si>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</si>
  <si>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</si>
  <si>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</si>
  <si>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</si>
  <si>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</si>
  <si>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</si>
  <si>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</si>
  <si>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</si>
  <si>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</si>
  <si>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</si>
  <si>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</si>
  <si>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</si>
  <si>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</si>
  <si>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</si>
  <si>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</si>
  <si>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</si>
  <si>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</si>
  <si>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</si>
  <si>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</si>
  <si>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</si>
  <si>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</si>
  <si>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</si>
  <si>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</si>
  <si>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</si>
  <si>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</si>
  <si>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</si>
  <si>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</si>
  <si>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</si>
  <si>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</si>
  <si>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</si>
  <si>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</si>
  <si>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</si>
  <si>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</si>
  <si>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</si>
  <si>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</si>
  <si>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</si>
  <si>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</si>
  <si>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</si>
  <si>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</si>
  <si>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</si>
  <si>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</si>
  <si>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</si>
  <si>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</si>
  <si>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</si>
  <si>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</si>
  <si>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</si>
  <si>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</si>
  <si>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</si>
  <si>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</si>
  <si>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</si>
  <si>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</si>
  <si>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</si>
  <si>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</si>
  <si>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</si>
  <si>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</si>
  <si>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</si>
  <si>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</si>
  <si>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</si>
  <si>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</si>
  <si>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</si>
  <si>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</si>
  <si>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</si>
  <si>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</si>
  <si>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</si>
  <si>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</si>
  <si>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</si>
  <si>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</si>
  <si>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</si>
  <si>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</si>
  <si>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</si>
  <si>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</si>
  <si>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</si>
  <si>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</si>
  <si>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</si>
  <si>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</si>
  <si>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</si>
  <si>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</si>
  <si>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</si>
  <si>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</si>
  <si>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</si>
  <si>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</si>
  <si>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</si>
  <si>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</si>
  <si>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</si>
  <si>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</si>
  <si>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</si>
  <si>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</si>
  <si>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</si>
  <si>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</si>
  <si>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</si>
  <si>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</si>
  <si>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</si>
  <si>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</si>
  <si>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</si>
  <si>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</si>
  <si>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</si>
  <si>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</si>
  <si>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</si>
  <si>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</si>
  <si>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</si>
  <si>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</si>
  <si>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</si>
  <si>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</si>
  <si>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</si>
  <si>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</si>
  <si>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</si>
  <si>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</si>
  <si>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</si>
  <si>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</si>
  <si>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</si>
  <si>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</si>
  <si>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</si>
  <si>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</si>
  <si>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</si>
  <si>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</si>
  <si>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</si>
  <si>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</si>
  <si>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</si>
  <si>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</si>
  <si>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</si>
  <si>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</si>
  <si>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</si>
  <si>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</si>
  <si>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</si>
  <si>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</si>
  <si>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</si>
  <si>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</si>
  <si>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</si>
  <si>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</si>
  <si>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</si>
  <si>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</si>
  <si>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</si>
  <si>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</si>
  <si>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</si>
  <si>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</si>
  <si>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</si>
  <si>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</si>
  <si>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</si>
  <si>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</si>
  <si>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</si>
  <si>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</si>
  <si>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</si>
  <si>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</si>
  <si>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</si>
  <si>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</si>
  <si>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</si>
  <si>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</si>
  <si>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</si>
  <si>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</si>
  <si>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</si>
  <si>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</si>
  <si>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</si>
  <si>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</si>
  <si>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</si>
  <si>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</si>
  <si>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</si>
  <si>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</si>
  <si>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</si>
  <si>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</si>
  <si>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</si>
  <si>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</si>
  <si>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</si>
  <si>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</si>
  <si>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</si>
  <si>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</si>
  <si>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</si>
  <si>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</si>
  <si>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</si>
  <si>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</si>
  <si>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</si>
  <si>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</si>
  <si>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</si>
  <si>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</si>
  <si>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</si>
  <si>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</si>
  <si>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</si>
  <si>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</si>
  <si>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</si>
  <si>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</si>
  <si>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</si>
  <si>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</si>
  <si>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</si>
  <si>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</si>
  <si>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</si>
  <si>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</si>
  <si>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</si>
  <si>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</si>
  <si>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</si>
  <si>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</si>
  <si>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</si>
  <si>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</si>
  <si>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</si>
  <si>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</si>
  <si>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</si>
  <si>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</si>
  <si>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</si>
  <si>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</si>
  <si>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</si>
  <si>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</si>
  <si>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</si>
  <si>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</si>
  <si>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</si>
  <si>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</si>
  <si>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</si>
  <si>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</si>
  <si>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</si>
  <si>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</si>
  <si>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</si>
  <si>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</si>
  <si>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</si>
  <si>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</si>
  <si>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</si>
  <si>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</si>
  <si>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</si>
  <si>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</si>
  <si>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</si>
  <si>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</si>
  <si>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</si>
  <si>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</si>
  <si>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</si>
  <si>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</si>
  <si>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</si>
  <si>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</si>
  <si>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</si>
  <si>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</si>
  <si>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</si>
  <si>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</si>
  <si>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</si>
  <si>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</si>
  <si>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</si>
  <si>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</si>
  <si>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</si>
  <si>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</si>
  <si>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</si>
  <si>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</si>
  <si>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</si>
  <si>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</si>
  <si>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</si>
  <si>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</si>
  <si>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</si>
  <si>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</si>
  <si>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</si>
  <si>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</si>
  <si>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</si>
  <si>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</si>
  <si>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</si>
  <si>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</si>
  <si>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</si>
  <si>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</si>
  <si>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</si>
  <si>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</si>
  <si>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</si>
  <si>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</si>
  <si>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</si>
  <si>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</si>
  <si>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</si>
  <si>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</si>
  <si>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</si>
  <si>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</si>
  <si>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</si>
  <si>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</si>
  <si>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</si>
  <si>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</si>
  <si>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</si>
  <si>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</si>
  <si>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</si>
  <si>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</si>
  <si>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</si>
  <si>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</si>
  <si>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</si>
  <si>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</si>
  <si>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</si>
  <si>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</si>
  <si>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</si>
  <si>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</si>
  <si>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</si>
  <si>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</si>
  <si>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</si>
  <si>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</si>
  <si>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</si>
  <si>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</si>
  <si>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</si>
  <si>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</si>
  <si>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</si>
  <si>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</si>
  <si>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</si>
  <si>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</si>
  <si>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</si>
  <si>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</si>
  <si>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</si>
  <si>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</si>
  <si>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</si>
  <si>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</si>
  <si>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</si>
  <si>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</si>
  <si>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</si>
  <si>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</si>
  <si>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</si>
  <si>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</si>
  <si>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</si>
  <si>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</si>
  <si>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</si>
  <si>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</si>
  <si>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</si>
  <si>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</si>
  <si>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</si>
  <si>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</si>
  <si>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</si>
  <si>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</si>
  <si>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</si>
  <si>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</si>
  <si>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</si>
  <si>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</si>
  <si>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</si>
  <si>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</si>
  <si>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</si>
  <si>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</si>
  <si>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</si>
  <si>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</si>
  <si>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</si>
  <si>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</si>
  <si>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</si>
  <si>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</si>
  <si>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</si>
  <si>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</si>
  <si>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</si>
  <si>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</si>
  <si>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</si>
  <si>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</si>
  <si>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</si>
  <si>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</si>
  <si>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</si>
  <si>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</si>
  <si>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</si>
  <si>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</si>
  <si>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</si>
  <si>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</si>
  <si>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</si>
  <si>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</si>
  <si>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</si>
  <si>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</si>
  <si>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</si>
  <si>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</si>
  <si>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</si>
  <si>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</si>
  <si>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</si>
  <si>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</si>
  <si>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</si>
  <si>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</si>
  <si>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</si>
  <si>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</si>
  <si>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</si>
  <si>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</si>
  <si>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</si>
  <si>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</si>
  <si>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</si>
  <si>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</si>
  <si>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</si>
  <si>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</si>
  <si>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</si>
  <si>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</si>
  <si>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</si>
  <si>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</si>
  <si>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</si>
  <si>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</si>
  <si>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</si>
  <si>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</si>
  <si>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</si>
  <si>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</si>
  <si>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</si>
  <si>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</si>
  <si>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</si>
  <si>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</si>
  <si>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</si>
  <si>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</si>
  <si>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</si>
  <si>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</si>
  <si>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</si>
  <si>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</si>
  <si>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</si>
  <si>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</si>
  <si>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</si>
  <si>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</si>
  <si>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</si>
  <si>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</si>
  <si>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</si>
  <si>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</si>
  <si>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</si>
  <si>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</si>
  <si>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</si>
  <si>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</si>
  <si>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</si>
  <si>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</si>
  <si>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</si>
  <si>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</si>
  <si>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</si>
  <si>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</si>
  <si>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</si>
  <si>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</si>
  <si>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</si>
  <si>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</si>
  <si>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</si>
  <si>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</si>
  <si>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</si>
  <si>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</si>
  <si>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</si>
  <si>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</si>
  <si>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</si>
  <si>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</si>
  <si>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</si>
  <si>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</si>
  <si>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</si>
  <si>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</si>
  <si>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</si>
  <si>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</si>
  <si>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</si>
  <si>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</si>
  <si>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</si>
  <si>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</si>
  <si>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</si>
  <si>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</si>
  <si>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</si>
  <si>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</si>
  <si>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</si>
  <si>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</si>
  <si>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</si>
  <si>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</si>
  <si>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</si>
  <si>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</si>
  <si>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</si>
  <si>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</si>
  <si>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</si>
  <si>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</si>
  <si>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</si>
  <si>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</si>
  <si>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</si>
  <si>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</si>
  <si>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</si>
  <si>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</si>
  <si>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</si>
  <si>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</si>
  <si>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</si>
  <si>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</si>
  <si>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</si>
  <si>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</si>
  <si>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</si>
  <si>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</si>
  <si>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</si>
  <si>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</si>
  <si>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</si>
  <si>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</si>
  <si>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</si>
  <si>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</si>
  <si>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</si>
  <si>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</si>
  <si>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</si>
  <si>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</si>
  <si>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</si>
  <si>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</si>
  <si>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</si>
  <si>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</si>
  <si>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</si>
  <si>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</si>
  <si>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</si>
  <si>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</si>
  <si>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</si>
  <si>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</si>
  <si>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</si>
  <si>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</si>
  <si>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</si>
  <si>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</si>
  <si>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</si>
  <si>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</si>
  <si>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</si>
  <si>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</si>
  <si>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</si>
  <si>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</si>
  <si>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</si>
  <si>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</si>
  <si>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</si>
  <si>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</si>
  <si>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</si>
  <si>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</si>
  <si>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</si>
  <si>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</si>
  <si>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</si>
  <si>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</si>
  <si>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</si>
  <si>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</si>
  <si>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</si>
  <si>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</si>
  <si>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</si>
  <si>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</si>
  <si>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</si>
  <si>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</si>
  <si>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</si>
  <si>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</si>
  <si>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</si>
  <si>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</si>
  <si>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</si>
  <si>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</si>
  <si>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</si>
  <si>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</si>
  <si>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</si>
  <si>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</si>
  <si>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</si>
  <si>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</si>
  <si>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</si>
  <si>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</si>
  <si>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</si>
  <si>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</si>
  <si>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</si>
  <si>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</si>
  <si>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</si>
  <si>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</si>
  <si>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</si>
  <si>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</si>
  <si>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</si>
  <si>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</si>
  <si>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</si>
  <si>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</si>
  <si>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</si>
  <si>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</si>
  <si>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</si>
  <si>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</si>
  <si>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</si>
  <si>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</si>
  <si>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</si>
  <si>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</si>
  <si>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</si>
  <si>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</si>
  <si>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</si>
  <si>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</si>
  <si>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</si>
  <si>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</si>
  <si>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</si>
  <si>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</si>
  <si>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</si>
  <si>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</si>
  <si>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</si>
  <si>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</si>
  <si>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</si>
  <si>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</si>
  <si>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</si>
  <si>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</si>
  <si>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</si>
  <si>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</si>
  <si>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</si>
  <si>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</si>
  <si>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</si>
  <si>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</si>
  <si>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</si>
  <si>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</si>
  <si>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</si>
  <si>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</si>
  <si>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</si>
  <si>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</si>
  <si>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</si>
  <si>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</si>
  <si>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</si>
  <si>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</si>
  <si>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</si>
  <si>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</si>
  <si>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</si>
  <si>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</si>
  <si>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</si>
  <si>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</si>
  <si>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</si>
  <si>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</si>
  <si>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</si>
  <si>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</si>
  <si>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</si>
  <si>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</si>
  <si>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</si>
  <si>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</si>
  <si>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</si>
  <si>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</si>
  <si>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</si>
  <si>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</si>
  <si>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</si>
  <si>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</si>
  <si>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</si>
  <si>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</si>
  <si>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</si>
  <si>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</si>
  <si>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</si>
  <si>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</si>
  <si>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</si>
  <si>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</si>
  <si>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</si>
  <si>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</si>
  <si>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</si>
  <si>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</si>
  <si>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</si>
  <si>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</si>
  <si>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</si>
  <si>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</si>
  <si>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</si>
  <si>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</si>
  <si>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</si>
  <si>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</si>
  <si>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</si>
  <si>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</si>
  <si>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</si>
  <si>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</si>
  <si>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</si>
  <si>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</si>
  <si>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</si>
  <si>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</si>
  <si>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</si>
  <si>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</si>
  <si>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</si>
  <si>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</si>
  <si>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</si>
  <si>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</si>
  <si>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</si>
  <si>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</si>
  <si>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</si>
  <si>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</si>
  <si>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</si>
  <si>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</si>
  <si>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</si>
  <si>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</si>
  <si>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</si>
  <si>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</si>
  <si>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</si>
  <si>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</si>
  <si>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</si>
  <si>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</si>
  <si>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</si>
  <si>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</si>
  <si>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</si>
  <si>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</si>
  <si>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</si>
  <si>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</si>
  <si>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</si>
  <si>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</si>
  <si>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</si>
  <si>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</si>
  <si>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</si>
  <si>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</si>
  <si>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</si>
  <si>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</si>
  <si>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</si>
  <si>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</si>
  <si>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</si>
  <si>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</si>
  <si>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</si>
  <si>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</si>
  <si>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</si>
  <si>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</si>
  <si>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</si>
  <si>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</si>
  <si>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</si>
  <si>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</si>
  <si>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</si>
  <si>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</si>
  <si>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</si>
  <si>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</si>
  <si>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</si>
  <si>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</si>
  <si>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</si>
  <si>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</si>
  <si>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</si>
  <si>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</si>
  <si>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</si>
  <si>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</si>
  <si>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</si>
  <si>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</si>
  <si>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</si>
  <si>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</si>
  <si>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</si>
  <si>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</si>
  <si>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</si>
  <si>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</si>
  <si>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</si>
  <si>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</si>
  <si>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</si>
  <si>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</si>
  <si>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</si>
  <si>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</si>
  <si>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</si>
  <si>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</si>
  <si>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</si>
  <si>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</si>
  <si>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</si>
  <si>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</si>
  <si>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</si>
  <si>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</si>
  <si>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</si>
  <si>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</si>
  <si>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</si>
  <si>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</si>
  <si>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</si>
  <si>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</si>
  <si>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</si>
  <si>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</si>
  <si>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</si>
  <si>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</si>
  <si>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</si>
  <si>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</si>
  <si>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</si>
  <si>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</si>
  <si>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</si>
  <si>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</si>
  <si>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</si>
  <si>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</si>
  <si>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</si>
  <si>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</si>
  <si>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</si>
  <si>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</si>
  <si>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</si>
  <si>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</si>
  <si>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</si>
  <si>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</si>
  <si>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</si>
  <si>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</si>
  <si>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</si>
  <si>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</si>
  <si>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</si>
  <si>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</si>
  <si>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</si>
  <si>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</si>
  <si>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</si>
  <si>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</si>
  <si>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</si>
  <si>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</si>
  <si>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</si>
  <si>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</si>
  <si>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</si>
  <si>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</si>
  <si>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</si>
  <si>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</si>
  <si>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</si>
  <si>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</si>
  <si>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</si>
  <si>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</si>
  <si>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</si>
  <si>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</si>
  <si>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</si>
  <si>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</si>
  <si>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</si>
  <si>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</si>
  <si>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</si>
  <si>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</si>
  <si>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</si>
  <si>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</si>
  <si>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</si>
  <si>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</si>
  <si>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</si>
  <si>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</si>
  <si>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</si>
  <si>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</si>
  <si>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</si>
  <si>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</si>
  <si>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</si>
  <si>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</si>
  <si>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</si>
  <si>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</si>
  <si>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</si>
  <si>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</si>
  <si>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</si>
  <si>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</si>
  <si>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</si>
  <si>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</si>
  <si>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</si>
  <si>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</si>
  <si>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</si>
  <si>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</si>
  <si>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</si>
  <si>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</si>
  <si>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</si>
  <si>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</si>
  <si>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</si>
  <si>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</si>
  <si>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</si>
  <si>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</si>
  <si>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</si>
  <si>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</si>
  <si>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</si>
  <si>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</si>
  <si>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</si>
  <si>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</si>
  <si>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</si>
  <si>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</si>
  <si>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</si>
  <si>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</si>
  <si>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</si>
  <si>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</si>
  <si>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</si>
  <si>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</si>
  <si>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</si>
  <si>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</si>
  <si>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</si>
  <si>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</si>
  <si>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</si>
  <si>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</si>
  <si>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</si>
  <si>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</si>
  <si>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</si>
  <si>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</si>
  <si>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</si>
  <si>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</si>
  <si>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</si>
  <si>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</si>
  <si>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</si>
  <si>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</si>
  <si>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</si>
  <si>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</si>
  <si>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</si>
  <si>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</si>
  <si>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</si>
  <si>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</si>
  <si>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</si>
  <si>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</si>
  <si>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</si>
  <si>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</si>
  <si>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</si>
  <si>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</si>
  <si>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</si>
  <si>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</si>
  <si>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</si>
  <si>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</si>
  <si>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</si>
  <si>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</si>
  <si>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</si>
  <si>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</si>
  <si>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</si>
  <si>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</si>
  <si>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</si>
  <si>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</si>
  <si>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</si>
  <si>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</si>
  <si>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</si>
  <si>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</si>
  <si>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</si>
  <si>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</si>
  <si>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</si>
  <si>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</si>
  <si>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</si>
  <si>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</si>
  <si>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</si>
  <si>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</si>
  <si>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</si>
  <si>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</si>
  <si>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</si>
  <si>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</si>
  <si>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</si>
  <si>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</si>
  <si>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</si>
  <si>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</si>
  <si>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</si>
  <si>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</si>
  <si>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</si>
  <si>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</si>
  <si>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</si>
  <si>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</si>
  <si>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</si>
  <si>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</si>
  <si>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</si>
  <si>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</si>
  <si>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</si>
  <si>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</si>
  <si>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</si>
  <si>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</si>
  <si>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</si>
  <si>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</si>
  <si>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</si>
  <si>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</si>
  <si>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</si>
  <si>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</si>
  <si>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</si>
  <si>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</si>
  <si>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</si>
  <si>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</si>
  <si>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</si>
  <si>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</si>
  <si>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</si>
  <si>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</si>
  <si>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</si>
  <si>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</si>
  <si>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</si>
  <si>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</si>
  <si>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</si>
  <si>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</si>
  <si>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</si>
  <si>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</si>
  <si>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</si>
  <si>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</si>
  <si>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</si>
  <si>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</si>
  <si>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</si>
  <si>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</si>
  <si>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</si>
  <si>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</si>
  <si>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</si>
  <si>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</si>
  <si>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</si>
  <si>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</si>
  <si>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</si>
  <si>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</si>
  <si>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</si>
  <si>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</si>
  <si>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</si>
  <si>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</si>
  <si>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</si>
  <si>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</si>
  <si>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</si>
  <si>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</si>
  <si>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</si>
  <si>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</si>
  <si>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</si>
  <si>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</si>
  <si>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</si>
  <si>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</si>
  <si>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</si>
  <si>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</si>
  <si>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</si>
  <si>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</si>
  <si>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</si>
  <si>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</si>
  <si>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</si>
  <si>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</si>
  <si>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</si>
  <si>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</si>
  <si>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</si>
  <si>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</si>
  <si>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</si>
  <si>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</si>
  <si>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</si>
  <si>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</si>
  <si>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</si>
  <si>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</si>
  <si>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</si>
  <si>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</si>
  <si>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</si>
  <si>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</si>
  <si>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</si>
  <si>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</si>
  <si>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</si>
  <si>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</si>
  <si>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</si>
  <si>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</si>
  <si>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</si>
  <si>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</si>
  <si>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</si>
  <si>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</si>
  <si>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</si>
  <si>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</si>
  <si>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</si>
  <si>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</si>
  <si>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</si>
  <si>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</si>
  <si>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</si>
  <si>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</si>
  <si>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</si>
  <si>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</si>
  <si>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</si>
  <si>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</si>
  <si>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</si>
  <si>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</si>
  <si>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</si>
  <si>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</si>
  <si>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</si>
  <si>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</si>
  <si>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</si>
  <si>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</si>
  <si>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</si>
  <si>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</si>
  <si>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</si>
  <si>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</si>
  <si>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</si>
  <si>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</si>
  <si>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</si>
  <si>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</si>
  <si>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</si>
  <si>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</si>
  <si>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</si>
  <si>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</si>
  <si>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</si>
  <si>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</si>
  <si>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</si>
  <si>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</si>
  <si>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</si>
  <si>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</si>
  <si>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</si>
  <si>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</si>
  <si>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</si>
  <si>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</si>
  <si>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</si>
  <si>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</si>
  <si>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</si>
  <si>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</si>
  <si>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</si>
  <si>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</si>
  <si>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</si>
  <si>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</si>
  <si>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</si>
  <si>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</si>
  <si>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</si>
  <si>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</si>
  <si>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</si>
  <si>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</si>
  <si>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</si>
  <si>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</si>
  <si>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</si>
  <si>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</si>
  <si>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</si>
  <si>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</si>
  <si>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</si>
  <si>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</si>
  <si>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</si>
  <si>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</si>
  <si>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</si>
  <si>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</si>
  <si>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</si>
  <si>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</si>
  <si>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</si>
  <si>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</si>
  <si>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</si>
  <si>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</si>
  <si>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</si>
  <si>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</si>
  <si>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</si>
  <si>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</si>
  <si>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</si>
  <si>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</si>
  <si>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</si>
  <si>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</si>
  <si>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</si>
  <si>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</si>
  <si>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</si>
  <si>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</si>
  <si>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</si>
  <si>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</si>
  <si>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</si>
  <si>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</si>
  <si>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</si>
  <si>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</si>
  <si>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</si>
  <si>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</si>
  <si>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</si>
  <si>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</si>
  <si>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</si>
  <si>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</si>
  <si>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</si>
  <si>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</si>
  <si>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</si>
  <si>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</si>
  <si>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</si>
  <si>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</si>
  <si>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</si>
  <si>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</si>
  <si>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</si>
  <si>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</si>
  <si>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</si>
  <si>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</si>
  <si>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</si>
  <si>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</si>
  <si>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</si>
  <si>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</si>
  <si>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</si>
  <si>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</si>
  <si>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</si>
  <si>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</si>
  <si>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</si>
  <si>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</si>
  <si>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</si>
  <si>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</si>
  <si>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</si>
  <si>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</si>
  <si>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</si>
  <si>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</si>
  <si>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</si>
  <si>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</si>
  <si>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</si>
  <si>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</si>
  <si>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</si>
  <si>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</si>
  <si>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</si>
  <si>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</si>
  <si>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</si>
  <si>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</si>
  <si>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</si>
  <si>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</si>
  <si>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</si>
  <si>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</si>
  <si>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</si>
  <si>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</si>
  <si>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</si>
  <si>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</si>
  <si>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</si>
  <si>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</si>
  <si>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</si>
  <si>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</si>
  <si>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</si>
  <si>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</si>
  <si>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</si>
  <si>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</si>
  <si>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</si>
  <si>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</si>
  <si>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</si>
  <si>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</si>
  <si>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</si>
  <si>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</si>
  <si>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</si>
  <si>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</si>
  <si>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</si>
  <si>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</si>
  <si>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</si>
  <si>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</si>
  <si>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</si>
  <si>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</si>
  <si>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</si>
  <si>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</si>
  <si>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</si>
  <si>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</si>
  <si>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</si>
  <si>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</si>
  <si>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</si>
  <si>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</si>
  <si>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</si>
  <si>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</si>
  <si>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</si>
  <si>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</si>
  <si>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</si>
  <si>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</si>
  <si>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</si>
  <si>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</si>
  <si>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</si>
  <si>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</si>
  <si>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</si>
  <si>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</si>
  <si>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</si>
  <si>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</si>
  <si>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</si>
  <si>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</si>
  <si>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</si>
  <si>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</si>
  <si>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</si>
  <si>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</si>
  <si>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</si>
  <si>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</si>
  <si>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</si>
  <si>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</si>
  <si>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</si>
  <si>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</si>
  <si>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</si>
  <si>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</si>
  <si>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</si>
  <si>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</si>
  <si>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</si>
  <si>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</si>
  <si>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</si>
  <si>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</si>
  <si>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</si>
  <si>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</si>
  <si>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</si>
  <si>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</si>
  <si>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</si>
  <si>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</si>
  <si>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</si>
  <si>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</si>
  <si>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</si>
  <si>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</si>
  <si>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</si>
  <si>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</si>
  <si>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</si>
  <si>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</si>
  <si>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</si>
  <si>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</si>
  <si>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</si>
  <si>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</si>
  <si>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</si>
  <si>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</si>
  <si>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</si>
  <si>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</si>
  <si>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</si>
  <si>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</si>
  <si>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</si>
  <si>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</si>
  <si>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</si>
  <si>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</si>
  <si>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</si>
  <si>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</si>
  <si>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</si>
  <si>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</si>
  <si>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</si>
  <si>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</si>
  <si>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</si>
  <si>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</si>
  <si>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</si>
  <si>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</si>
  <si>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</si>
  <si>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</si>
  <si>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</si>
  <si>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</si>
  <si>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</si>
  <si>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</si>
  <si>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</si>
  <si>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</si>
  <si>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</si>
  <si>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</si>
  <si>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</si>
  <si>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</si>
  <si>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</si>
  <si>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</si>
  <si>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</si>
  <si>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</si>
  <si>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</si>
  <si>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</si>
  <si>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</si>
  <si>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</si>
  <si>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</si>
  <si>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</si>
  <si>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</si>
  <si>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</si>
  <si>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</si>
  <si>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</si>
  <si>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</si>
  <si>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</si>
  <si>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</si>
  <si>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</si>
  <si>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</si>
  <si>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</si>
  <si>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</si>
  <si>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</si>
  <si>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</si>
  <si>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</si>
  <si>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</si>
  <si>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</si>
  <si>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</si>
  <si>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</si>
  <si>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</si>
  <si>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</si>
  <si>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</si>
  <si>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</si>
  <si>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</si>
  <si>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</si>
  <si>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</si>
  <si>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</si>
  <si>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</si>
  <si>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</si>
  <si>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</si>
  <si>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</si>
  <si>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</si>
  <si>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</si>
  <si>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</si>
  <si>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</si>
  <si>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</si>
  <si>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</si>
  <si>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</si>
  <si>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</si>
  <si>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</si>
  <si>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</si>
  <si>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</si>
  <si>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</si>
  <si>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</si>
  <si>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</si>
  <si>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</si>
  <si>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</si>
  <si>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</si>
  <si>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</si>
  <si>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</si>
  <si>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</si>
  <si>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</si>
  <si>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</si>
  <si>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</si>
  <si>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</si>
  <si>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</si>
  <si>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</si>
  <si>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</si>
  <si>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</si>
  <si>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</si>
  <si>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</si>
  <si>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</si>
  <si>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</si>
  <si>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</si>
  <si>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</si>
  <si>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</si>
  <si>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</si>
  <si>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</si>
  <si>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</si>
  <si>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</si>
  <si>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</si>
  <si>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</si>
  <si>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</si>
  <si>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</si>
  <si>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</si>
  <si>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</si>
  <si>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</si>
  <si>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</si>
  <si>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</si>
  <si>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</si>
  <si>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</si>
  <si>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</si>
  <si>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</si>
  <si>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</si>
  <si>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</si>
  <si>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</si>
  <si>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</si>
  <si>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</si>
  <si>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</si>
  <si>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</si>
  <si>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</si>
  <si>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</si>
  <si>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</si>
  <si>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</si>
  <si>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</si>
  <si>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</si>
  <si>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</si>
  <si>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</si>
  <si>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</si>
  <si>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</si>
  <si>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</si>
  <si>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</si>
  <si>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</si>
  <si>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</si>
  <si>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</si>
  <si>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</si>
  <si>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</si>
  <si>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</si>
  <si>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</si>
  <si>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</si>
  <si>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</si>
  <si>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</si>
  <si>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</si>
  <si>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</si>
  <si>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</si>
  <si>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</si>
  <si>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</si>
  <si>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</si>
  <si>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</si>
  <si>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</si>
  <si>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</si>
  <si>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</si>
  <si>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</si>
  <si>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</si>
  <si>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</si>
  <si>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</si>
  <si>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</si>
  <si>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</si>
  <si>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</si>
  <si>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</si>
  <si>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</si>
  <si>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</si>
  <si>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</si>
  <si>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</si>
  <si>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</si>
  <si>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</si>
  <si>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</si>
  <si>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</si>
  <si>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</si>
  <si>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</si>
  <si>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</si>
  <si>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</si>
  <si>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</si>
  <si>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</si>
  <si>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</si>
  <si>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</si>
  <si>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</si>
  <si>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</si>
  <si>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</si>
  <si>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</si>
  <si>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</si>
  <si>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</si>
  <si>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</si>
  <si>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</si>
  <si>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</si>
  <si>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</si>
  <si>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</si>
  <si>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</si>
  <si>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</si>
  <si>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</si>
  <si>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</si>
  <si>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</si>
  <si>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</si>
  <si>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</si>
  <si>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</si>
  <si>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</si>
  <si>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</si>
  <si>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</si>
  <si>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</si>
  <si>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</si>
  <si>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</si>
  <si>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</si>
  <si>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</si>
  <si>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</si>
  <si>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</si>
  <si>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</si>
  <si>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</si>
  <si>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</si>
  <si>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</si>
  <si>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</si>
  <si>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</si>
  <si>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</si>
  <si>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</si>
  <si>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</si>
  <si>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</si>
  <si>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</si>
  <si>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</si>
  <si>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</si>
  <si>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</si>
  <si>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</si>
  <si>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</si>
  <si>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</si>
  <si>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</si>
  <si>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</si>
  <si>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</si>
  <si>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</si>
  <si>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</si>
  <si>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</si>
  <si>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</si>
  <si>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</si>
  <si>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</si>
  <si>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</si>
  <si>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</si>
  <si>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</si>
  <si>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</si>
  <si>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</si>
  <si>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</si>
  <si>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</si>
  <si>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</si>
  <si>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</si>
  <si>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</si>
  <si>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</si>
  <si>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</si>
  <si>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</si>
  <si>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</si>
  <si>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</si>
  <si>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</si>
  <si>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</si>
  <si>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</si>
  <si>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</si>
  <si>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</si>
  <si>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</si>
  <si>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</si>
  <si>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</si>
  <si>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</si>
  <si>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</si>
  <si>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</si>
  <si>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</si>
  <si>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</si>
  <si>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</si>
  <si>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</si>
  <si>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</si>
  <si>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</si>
  <si>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</si>
  <si>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</si>
  <si>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</si>
  <si>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</si>
  <si>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</si>
  <si>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</si>
  <si>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</si>
  <si>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</si>
  <si>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</si>
  <si>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</si>
  <si>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</si>
  <si>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</si>
  <si>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</si>
  <si>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</si>
  <si>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</si>
  <si>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</si>
  <si>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</si>
  <si>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</si>
  <si>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</si>
  <si>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</si>
  <si>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</si>
  <si>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</si>
  <si>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</si>
  <si>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</si>
  <si>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</si>
  <si>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</si>
  <si>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</si>
  <si>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</si>
  <si>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</si>
  <si>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</si>
  <si>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</si>
  <si>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</si>
  <si>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</si>
  <si>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</si>
  <si>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</si>
  <si>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</si>
  <si>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</si>
  <si>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</si>
  <si>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</si>
  <si>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</si>
  <si>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</si>
  <si>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</si>
  <si>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</si>
  <si>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</si>
  <si>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</si>
  <si>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</si>
  <si>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</si>
  <si>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</si>
  <si>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</si>
  <si>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</si>
  <si>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</si>
  <si>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</si>
  <si>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</si>
  <si>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</si>
  <si>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</si>
  <si>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</si>
  <si>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</si>
  <si>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</si>
  <si>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</si>
  <si>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</si>
  <si>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</si>
  <si>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</si>
  <si>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</si>
  <si>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</si>
  <si>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</si>
  <si>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</si>
  <si>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</si>
  <si>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</si>
  <si>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</si>
  <si>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</si>
  <si>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</si>
  <si>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</si>
  <si>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</si>
  <si>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</si>
  <si>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</si>
  <si>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</si>
  <si>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</si>
  <si>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</si>
  <si>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</si>
  <si>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</si>
  <si>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</si>
  <si>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</si>
  <si>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</si>
  <si>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</si>
  <si>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</si>
  <si>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</si>
  <si>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</si>
  <si>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</si>
  <si>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</si>
  <si>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</si>
  <si>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</si>
  <si>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</si>
  <si>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</si>
  <si>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</si>
  <si>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</si>
  <si>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</si>
  <si>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</si>
  <si>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</si>
  <si>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</si>
  <si>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</si>
  <si>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</si>
  <si>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</si>
  <si>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</si>
  <si>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</si>
  <si>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</si>
  <si>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</si>
  <si>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</si>
  <si>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</si>
  <si>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</si>
  <si>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</si>
  <si>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</si>
  <si>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</si>
  <si>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</si>
  <si>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</si>
  <si>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</si>
  <si>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</si>
  <si>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</si>
  <si>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</si>
  <si>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</si>
  <si>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</si>
  <si>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</si>
  <si>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</si>
  <si>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</si>
  <si>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</si>
  <si>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</si>
  <si>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</si>
  <si>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</si>
  <si>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</si>
  <si>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</si>
  <si>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</si>
  <si>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</si>
  <si>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</si>
  <si>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</si>
  <si>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</si>
  <si>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</si>
  <si>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</si>
  <si>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</si>
  <si>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</si>
  <si>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</si>
  <si>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</si>
  <si>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</si>
  <si>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</si>
  <si>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</si>
  <si>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</si>
  <si>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</si>
  <si>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</si>
  <si>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</si>
  <si>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</si>
  <si>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</si>
  <si>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</si>
  <si>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</si>
  <si>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</si>
  <si>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</si>
  <si>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</si>
  <si>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</si>
  <si>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</si>
  <si>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</si>
  <si>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</si>
  <si>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</si>
  <si>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</si>
  <si>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</si>
  <si>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</si>
  <si>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</si>
  <si>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</si>
  <si>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</si>
  <si>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</si>
  <si>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</si>
  <si>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</si>
  <si>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</si>
  <si>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</si>
  <si>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</si>
  <si>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</si>
  <si>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</si>
  <si>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</si>
  <si>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</si>
  <si>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</si>
  <si>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</si>
  <si>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</si>
  <si>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</si>
  <si>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</si>
  <si>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</si>
  <si>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</si>
  <si>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</si>
  <si>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</si>
  <si>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</si>
  <si>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</si>
  <si>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</si>
  <si>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</si>
  <si>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</si>
  <si>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</si>
  <si>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</si>
  <si>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</si>
  <si>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</si>
  <si>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</si>
  <si>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</si>
  <si>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</si>
  <si>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</si>
  <si>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</si>
  <si>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</si>
  <si>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</si>
  <si>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</si>
  <si>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</si>
  <si>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</si>
  <si>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</si>
  <si>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</si>
  <si>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</si>
  <si>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</si>
  <si>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</si>
  <si>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</si>
  <si>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</si>
  <si>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</si>
  <si>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</si>
  <si>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</si>
  <si>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</si>
  <si>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</si>
  <si>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</si>
  <si>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</si>
  <si>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</si>
  <si>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</si>
  <si>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</si>
  <si>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</si>
  <si>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</si>
  <si>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</si>
  <si>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</si>
  <si>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</si>
  <si>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</si>
  <si>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</si>
  <si>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</si>
  <si>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</si>
  <si>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</si>
  <si>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</si>
  <si>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</si>
  <si>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</si>
  <si>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</si>
  <si>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</si>
  <si>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</si>
  <si>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</si>
  <si>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</si>
  <si>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</si>
  <si>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</si>
  <si>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</si>
  <si>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</si>
  <si>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</si>
  <si>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</si>
  <si>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</si>
  <si>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</si>
  <si>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</si>
  <si>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</si>
  <si>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</si>
  <si>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</si>
  <si>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</si>
  <si>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</si>
  <si>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</si>
  <si>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</si>
  <si>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</si>
  <si>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</si>
  <si>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</si>
  <si>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</si>
  <si>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</si>
  <si>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</si>
  <si>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</si>
  <si>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</si>
  <si>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</si>
  <si>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</si>
  <si>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</si>
  <si>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</si>
  <si>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</si>
  <si>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</si>
  <si>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</si>
  <si>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</si>
  <si>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</si>
  <si>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</si>
  <si>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</si>
  <si>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</si>
  <si>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</si>
  <si>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</si>
  <si>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</si>
  <si>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</si>
  <si>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</si>
  <si>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</si>
  <si>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</si>
  <si>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</si>
  <si>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</si>
  <si>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</si>
  <si>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</si>
  <si>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</si>
  <si>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</si>
  <si>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</si>
  <si>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</si>
  <si>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</si>
  <si>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</si>
  <si>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</si>
  <si>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</si>
  <si>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</si>
  <si>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</si>
  <si>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</si>
  <si>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</si>
  <si>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</si>
  <si>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</si>
  <si>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</si>
  <si>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</si>
  <si>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</si>
  <si>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</si>
  <si>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</si>
  <si>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</si>
  <si>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</si>
  <si>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</si>
  <si>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</si>
  <si>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</si>
  <si>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</si>
  <si>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</si>
  <si>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</si>
  <si>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</si>
  <si>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</si>
  <si>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</si>
  <si>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</si>
  <si>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</si>
  <si>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</si>
  <si>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</si>
  <si>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</si>
  <si>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</si>
  <si>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</si>
  <si>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</si>
  <si>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</si>
  <si>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</si>
  <si>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</si>
  <si>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</si>
  <si>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</si>
  <si>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</si>
  <si>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</si>
  <si>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</si>
  <si>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</si>
  <si>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</si>
  <si>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</si>
  <si>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</si>
  <si>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</si>
  <si>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</si>
  <si>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</si>
  <si>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</si>
  <si>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</si>
  <si>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</si>
  <si>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</si>
  <si>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</si>
  <si>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</si>
  <si>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</si>
  <si>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</si>
  <si>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</si>
  <si>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</si>
  <si>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</si>
  <si>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</si>
  <si>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</si>
  <si>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</si>
  <si>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</si>
  <si>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</si>
  <si>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</si>
  <si>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</si>
  <si>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</si>
  <si>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</si>
  <si>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</si>
  <si>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</si>
  <si>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</si>
  <si>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</si>
  <si>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</si>
  <si>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</si>
  <si>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</si>
  <si>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</si>
  <si>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</si>
  <si>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</si>
  <si>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</si>
  <si>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</si>
  <si>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</si>
  <si>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</si>
  <si>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</si>
  <si>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</si>
  <si>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</si>
  <si>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</si>
  <si>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</si>
  <si>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</si>
  <si>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</si>
  <si>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</si>
  <si>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</si>
  <si>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</si>
  <si>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</si>
  <si>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</si>
  <si>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</si>
  <si>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</si>
  <si>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</si>
  <si>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</si>
  <si>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</si>
  <si>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</si>
  <si>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</si>
  <si>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</si>
  <si>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</si>
  <si>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</si>
  <si>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</si>
  <si>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</si>
  <si>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</si>
  <si>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</si>
  <si>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</si>
  <si>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</si>
  <si>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</si>
  <si>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</si>
  <si>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</si>
  <si>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</si>
  <si>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</si>
  <si>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</si>
  <si>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</si>
  <si>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</si>
  <si>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</si>
  <si>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</si>
  <si>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</si>
  <si>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</si>
  <si>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</si>
  <si>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</si>
  <si>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</si>
  <si>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</si>
  <si>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</si>
  <si>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</si>
  <si>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</si>
  <si>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</si>
  <si>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</si>
  <si>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</si>
  <si>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</si>
  <si>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</si>
  <si>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</si>
  <si>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</si>
  <si>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</si>
  <si>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</si>
  <si>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</si>
  <si>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</si>
  <si>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</si>
  <si>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</si>
  <si>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</si>
  <si>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</si>
  <si>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</si>
  <si>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</si>
  <si>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</si>
  <si>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</si>
  <si>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</si>
  <si>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</si>
  <si>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</si>
  <si>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</si>
  <si>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</si>
  <si>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</si>
  <si>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</si>
  <si>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</si>
  <si>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</si>
  <si>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</si>
  <si>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</si>
  <si>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</si>
  <si>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</si>
  <si>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</si>
  <si>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</si>
  <si>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</si>
  <si>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</si>
  <si>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</si>
  <si>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</si>
  <si>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</si>
  <si>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</si>
  <si>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</si>
  <si>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</si>
  <si>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</si>
  <si>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</si>
  <si>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</si>
  <si>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</si>
  <si>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</si>
  <si>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</si>
  <si>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</si>
  <si>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</si>
  <si>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</si>
  <si>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</si>
  <si>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</si>
  <si>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</si>
  <si>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</si>
  <si>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</si>
  <si>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</si>
  <si>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</si>
  <si>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</si>
  <si>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</si>
  <si>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</si>
  <si>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</si>
  <si>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</si>
  <si>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</si>
  <si>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</si>
  <si>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</si>
  <si>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</si>
  <si>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</si>
  <si>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</si>
  <si>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</si>
  <si>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</si>
  <si>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</si>
  <si>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</si>
  <si>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</si>
  <si>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</si>
  <si>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</si>
  <si>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</si>
  <si>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</si>
  <si>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</si>
  <si>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</si>
  <si>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</si>
  <si>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</si>
  <si>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</si>
  <si>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</si>
  <si>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</si>
  <si>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</si>
  <si>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</si>
  <si>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</si>
  <si>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</si>
  <si>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</si>
  <si>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</si>
  <si>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</si>
  <si>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</si>
  <si>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</si>
  <si>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</si>
  <si>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</si>
  <si>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</si>
  <si>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</si>
  <si>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</si>
  <si>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</si>
  <si>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</si>
  <si>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</si>
  <si>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</si>
  <si>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</si>
  <si>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</si>
  <si>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</si>
  <si>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</si>
  <si>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</si>
  <si>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</si>
  <si>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</si>
  <si>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</si>
  <si>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</si>
  <si>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</si>
  <si>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</si>
  <si>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</si>
  <si>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</si>
  <si>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</si>
  <si>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</si>
  <si>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</si>
  <si>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</si>
  <si>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</si>
  <si>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</si>
  <si>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</si>
  <si>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</si>
  <si>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</si>
  <si>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</si>
  <si>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</si>
  <si>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</si>
  <si>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</si>
  <si>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</si>
  <si>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</si>
  <si>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</si>
  <si>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</si>
  <si>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</si>
  <si>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</si>
  <si>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</si>
  <si>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</si>
  <si>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</si>
  <si>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</si>
  <si>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</si>
  <si>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</si>
  <si>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</si>
  <si>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</si>
  <si>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</si>
  <si>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</si>
  <si>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</si>
  <si>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</si>
  <si>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</si>
  <si>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</si>
  <si>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</si>
  <si>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</si>
  <si>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</si>
  <si>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</si>
  <si>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</si>
  <si>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</si>
  <si>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</si>
  <si>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</si>
  <si>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</si>
  <si>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</si>
  <si>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</si>
  <si>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</si>
  <si>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</si>
  <si>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</si>
  <si>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</si>
  <si>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</si>
  <si>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</si>
  <si>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</si>
  <si>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</si>
  <si>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</si>
  <si>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</si>
  <si>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</si>
  <si>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</si>
  <si>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</si>
  <si>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</si>
  <si>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</si>
  <si>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</si>
  <si>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</si>
  <si>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</si>
  <si>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</si>
  <si>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</si>
  <si>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</si>
  <si>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</si>
  <si>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</si>
  <si>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</si>
  <si>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</si>
  <si>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</si>
  <si>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</si>
  <si>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</si>
  <si>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</si>
  <si>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</si>
  <si>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</si>
  <si>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</si>
  <si>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</si>
  <si>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</si>
  <si>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</si>
  <si>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</si>
  <si>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</si>
  <si>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</si>
  <si>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</si>
  <si>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</si>
  <si>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</si>
  <si>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</si>
  <si>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</si>
  <si>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</si>
  <si>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</si>
  <si>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</si>
  <si>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</si>
  <si>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</si>
  <si>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</si>
  <si>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</si>
  <si>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</si>
  <si>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</si>
  <si>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</si>
  <si>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</si>
  <si>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</si>
  <si>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</si>
  <si>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</si>
  <si>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</si>
  <si>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</si>
  <si>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</si>
  <si>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</si>
  <si>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</si>
  <si>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</si>
  <si>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</si>
  <si>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</si>
  <si>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</si>
  <si>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</si>
  <si>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</si>
  <si>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</si>
  <si>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</si>
  <si>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</si>
  <si>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</si>
  <si>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</si>
  <si>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</si>
  <si>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</si>
  <si>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</si>
  <si>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</si>
  <si>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</si>
  <si>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</si>
  <si>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</si>
  <si>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</si>
  <si>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</si>
  <si>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</si>
  <si>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</si>
  <si>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</si>
  <si>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</si>
  <si>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</si>
  <si>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</si>
  <si>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</si>
  <si>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</si>
  <si>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</si>
  <si>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</si>
  <si>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</si>
  <si>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</si>
  <si>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</si>
  <si>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</si>
  <si>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</si>
  <si>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</si>
  <si>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</si>
  <si>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</si>
  <si>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</si>
  <si>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</si>
  <si>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</si>
  <si>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</si>
  <si>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</si>
  <si>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</si>
  <si>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</si>
  <si>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</si>
  <si>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</si>
  <si>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</si>
  <si>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</si>
  <si>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</si>
  <si>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</si>
  <si>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</si>
  <si>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</si>
  <si>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</si>
  <si>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</si>
  <si>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</si>
  <si>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</si>
  <si>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</si>
  <si>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</si>
  <si>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</si>
  <si>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</si>
  <si>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</si>
  <si>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</si>
  <si>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</si>
  <si>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</si>
  <si>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</si>
  <si>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</si>
  <si>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</si>
  <si>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</si>
  <si>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</si>
  <si>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</si>
  <si>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</si>
  <si>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</si>
  <si>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</si>
  <si>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</si>
  <si>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</si>
  <si>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</si>
  <si>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</si>
  <si>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</si>
  <si>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</si>
  <si>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</si>
  <si>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</si>
  <si>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</si>
  <si>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</si>
  <si>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</si>
  <si>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</si>
  <si>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</si>
  <si>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</si>
  <si>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</si>
  <si>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</si>
  <si>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</si>
  <si>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</si>
  <si>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</si>
  <si>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</si>
  <si>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</si>
  <si>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</si>
  <si>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</si>
  <si>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</si>
  <si>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</si>
  <si>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</si>
  <si>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</si>
  <si>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</si>
  <si>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</si>
  <si>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</si>
  <si>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</si>
  <si>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</si>
  <si>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</si>
  <si>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</si>
  <si>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</si>
  <si>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</si>
  <si>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</si>
  <si>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</si>
  <si>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</si>
  <si>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</si>
  <si>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</si>
  <si>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</si>
  <si>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</si>
  <si>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</si>
  <si>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</si>
  <si>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</si>
  <si>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</si>
  <si>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</si>
  <si>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</si>
  <si>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</si>
  <si>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</si>
  <si>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</si>
  <si>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</si>
  <si>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</si>
  <si>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</si>
  <si>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</si>
  <si>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</si>
  <si>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</si>
  <si>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</si>
  <si>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</si>
  <si>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</si>
  <si>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</si>
  <si>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</si>
  <si>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</si>
  <si>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</si>
  <si>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</si>
  <si>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</si>
  <si>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</si>
  <si>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</si>
  <si>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</si>
  <si>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</si>
  <si>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</si>
  <si>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</si>
  <si>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</si>
  <si>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</si>
  <si>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</si>
  <si>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</si>
  <si>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</si>
  <si>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</si>
  <si>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</si>
  <si>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</si>
  <si>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</si>
  <si>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</si>
  <si>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</si>
  <si>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</si>
  <si>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</si>
  <si>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</si>
  <si>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</si>
  <si>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</si>
  <si>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</si>
  <si>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</si>
  <si>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</si>
  <si>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</si>
  <si>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</si>
  <si>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</si>
  <si>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</si>
  <si>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</si>
  <si>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</si>
  <si>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</si>
  <si>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</si>
  <si>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</si>
  <si>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</si>
  <si>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</si>
  <si>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</si>
  <si>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</si>
  <si>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</si>
  <si>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</si>
  <si>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</si>
  <si>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</si>
  <si>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</si>
  <si>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</si>
  <si>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</si>
  <si>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</si>
  <si>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</si>
  <si>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</si>
  <si>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</si>
  <si>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</si>
  <si>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</si>
  <si>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</si>
  <si>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</si>
  <si>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</si>
  <si>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</si>
  <si>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</si>
  <si>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</si>
  <si>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</si>
  <si>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</si>
  <si>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</si>
  <si>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</si>
  <si>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</si>
  <si>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</si>
  <si>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</si>
  <si>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</si>
  <si>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</si>
  <si>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</si>
  <si>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</si>
  <si>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</si>
  <si>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</si>
  <si>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</si>
  <si>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</si>
  <si>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</si>
  <si>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</si>
  <si>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</si>
  <si>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</si>
  <si>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</si>
  <si>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</si>
  <si>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</si>
  <si>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</si>
  <si>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</si>
  <si>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</si>
  <si>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</si>
  <si>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</si>
  <si>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</si>
  <si>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</si>
  <si>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</si>
  <si>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</si>
  <si>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</si>
  <si>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</si>
  <si>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</si>
  <si>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</si>
  <si>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</si>
  <si>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</si>
  <si>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</si>
  <si>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</si>
  <si>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</si>
  <si>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</si>
  <si>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</si>
  <si>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</si>
  <si>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</si>
  <si>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</si>
  <si>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</si>
  <si>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</si>
  <si>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</si>
  <si>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</si>
  <si>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</si>
  <si>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</si>
  <si>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</si>
  <si>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</si>
  <si>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</si>
  <si>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</si>
  <si>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</si>
  <si>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</si>
  <si>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</si>
  <si>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</si>
  <si>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</si>
  <si>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</si>
  <si>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</si>
  <si>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</si>
  <si>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</si>
  <si>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</si>
  <si>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</si>
  <si>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</si>
  <si>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</si>
  <si>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</si>
  <si>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</si>
  <si>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</si>
  <si>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</si>
  <si>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</si>
  <si>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</si>
  <si>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</si>
  <si>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</si>
  <si>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</si>
  <si>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</si>
  <si>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</si>
  <si>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</si>
  <si>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</si>
  <si>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</si>
  <si>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</si>
  <si>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</si>
  <si>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</si>
  <si>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</si>
  <si>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</si>
  <si>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</si>
  <si>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</si>
  <si>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</si>
  <si>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</si>
  <si>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</si>
  <si>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</si>
  <si>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</si>
  <si>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</si>
  <si>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</si>
  <si>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</si>
  <si>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</si>
  <si>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</si>
  <si>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</si>
  <si>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</si>
  <si>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</si>
  <si>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</si>
  <si>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</si>
  <si>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</si>
  <si>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</si>
  <si>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</si>
  <si>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</si>
  <si>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</si>
  <si>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</si>
  <si>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</si>
  <si>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</si>
  <si>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</si>
  <si>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</si>
  <si>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</si>
  <si>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</si>
  <si>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</si>
  <si>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</si>
  <si>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</si>
  <si>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</si>
  <si>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</si>
  <si>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</si>
  <si>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</si>
  <si>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</si>
  <si>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</si>
  <si>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</si>
  <si>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</si>
  <si>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</si>
  <si>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</si>
  <si>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</si>
  <si>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</si>
  <si>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</si>
  <si>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</si>
  <si>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</si>
  <si>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</si>
  <si>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</si>
  <si>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</si>
  <si>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</si>
  <si>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</si>
  <si>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</si>
  <si>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</si>
  <si>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</si>
  <si>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</si>
  <si>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</si>
  <si>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</si>
  <si>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</si>
  <si>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</si>
  <si>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</si>
  <si>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</si>
  <si>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</si>
  <si>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</si>
  <si>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</si>
  <si>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</si>
  <si>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</si>
  <si>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</si>
  <si>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</si>
  <si>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</si>
  <si>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</si>
  <si>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</si>
  <si>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</si>
  <si>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</si>
  <si>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</si>
  <si>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</si>
  <si>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</si>
  <si>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</si>
  <si>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</si>
  <si>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</si>
  <si>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</si>
  <si>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</si>
  <si>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</si>
  <si>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</si>
  <si>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</si>
  <si>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</si>
  <si>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</si>
  <si>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</si>
  <si>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</si>
  <si>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</si>
  <si>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</si>
  <si>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</si>
  <si>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</si>
  <si>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</si>
  <si>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</si>
  <si>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</si>
  <si>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</si>
  <si>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</si>
  <si>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</si>
  <si>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</si>
  <si>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</si>
  <si>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</si>
  <si>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</si>
  <si>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</si>
  <si>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</si>
  <si>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</si>
  <si>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</si>
  <si>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</si>
  <si>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</si>
  <si>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</si>
  <si>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</si>
  <si>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</si>
  <si>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</si>
  <si>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</si>
  <si>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</si>
  <si>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</si>
  <si>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</si>
  <si>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</si>
  <si>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</si>
  <si>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</si>
  <si>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</si>
  <si>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</si>
  <si>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</si>
  <si>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</si>
  <si>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</si>
  <si>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</si>
  <si>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</si>
  <si>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</si>
  <si>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</si>
  <si>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</si>
  <si>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</si>
  <si>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</si>
  <si>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</si>
  <si>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</si>
  <si>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</si>
  <si>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</si>
  <si>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</si>
  <si>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</si>
  <si>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</si>
  <si>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</si>
  <si>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</si>
  <si>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</si>
  <si>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</si>
  <si>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</si>
  <si>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</si>
  <si>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</si>
  <si>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</si>
  <si>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</si>
  <si>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</si>
  <si>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</si>
  <si>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</si>
  <si>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</si>
  <si>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</si>
  <si>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</si>
  <si>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</si>
  <si>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</si>
  <si>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</si>
  <si>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</si>
  <si>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</si>
  <si>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</si>
  <si>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</si>
  <si>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</si>
  <si>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</si>
  <si>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</si>
  <si>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</si>
  <si>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</si>
  <si>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</si>
  <si>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</si>
  <si>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</si>
  <si>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</si>
  <si>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</si>
  <si>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</si>
  <si>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</si>
  <si>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</si>
  <si>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</si>
  <si>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</si>
  <si>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</si>
  <si>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</si>
  <si>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</si>
  <si>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</si>
  <si>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</si>
  <si>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</si>
  <si>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</si>
  <si>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</si>
  <si>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</si>
  <si>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</si>
  <si>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</si>
  <si>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</si>
  <si>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</si>
  <si>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</si>
  <si>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</si>
  <si>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</si>
  <si>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</si>
  <si>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</si>
  <si>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</si>
  <si>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</si>
  <si>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</si>
  <si>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</si>
  <si>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</si>
  <si>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</si>
  <si>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</si>
  <si>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</si>
  <si>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</si>
  <si>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</si>
  <si>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</si>
  <si>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</si>
  <si>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</si>
  <si>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</si>
  <si>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</si>
  <si>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</si>
  <si>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</si>
  <si>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</si>
  <si>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</si>
  <si>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</si>
  <si>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</si>
  <si>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</si>
  <si>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</si>
  <si>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</si>
  <si>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</si>
  <si>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</si>
  <si>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</si>
  <si>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</si>
  <si>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</si>
  <si>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</si>
  <si>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</si>
  <si>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</si>
  <si>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</si>
  <si>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</si>
  <si>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</si>
  <si>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</si>
  <si>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</si>
  <si>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</si>
  <si>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</si>
  <si>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</si>
  <si>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</si>
  <si>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</si>
  <si>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</si>
  <si>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</si>
  <si>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</si>
  <si>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</si>
  <si>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</si>
  <si>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</si>
  <si>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</si>
  <si>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</si>
  <si>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</si>
  <si>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</si>
  <si>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</si>
  <si>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</si>
  <si>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</si>
  <si>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</si>
  <si>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</si>
  <si>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</si>
  <si>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</si>
  <si>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</si>
  <si>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</si>
  <si>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</si>
  <si>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</si>
  <si>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</si>
  <si>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</si>
  <si>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</si>
  <si>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</si>
  <si>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</si>
  <si>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</si>
  <si>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</si>
  <si>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</si>
  <si>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</si>
  <si>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</si>
  <si>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</si>
  <si>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</si>
  <si>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</si>
  <si>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</si>
  <si>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</si>
  <si>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</si>
  <si>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</si>
  <si>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</si>
  <si>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</si>
  <si>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</si>
  <si>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</si>
  <si>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</si>
  <si>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</si>
  <si>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</si>
  <si>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</si>
  <si>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</si>
  <si>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</si>
  <si>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</si>
  <si>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</si>
  <si>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</si>
  <si>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</si>
  <si>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</si>
  <si>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</si>
  <si>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</si>
  <si>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</si>
  <si>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</si>
  <si>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</si>
  <si>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</si>
  <si>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</si>
  <si>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</si>
  <si>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</si>
  <si>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</si>
  <si>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</si>
  <si>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</si>
  <si>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</si>
  <si>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</si>
  <si>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</si>
  <si>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</si>
  <si>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</si>
  <si>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</si>
  <si>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</si>
  <si>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</si>
  <si>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</si>
  <si>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</si>
  <si>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</si>
  <si>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</si>
  <si>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</si>
  <si>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</si>
  <si>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</si>
  <si>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</si>
  <si>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</si>
  <si>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</si>
  <si>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</si>
  <si>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</si>
  <si>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</si>
  <si>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</si>
  <si>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</si>
  <si>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</si>
  <si>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</si>
  <si>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</si>
  <si>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</si>
  <si>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</si>
  <si>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</si>
  <si>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</si>
  <si>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</si>
  <si>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</si>
  <si>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</si>
  <si>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</si>
  <si>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</si>
  <si>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</si>
  <si>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</si>
  <si>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</si>
  <si>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</si>
  <si>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</si>
  <si>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</si>
  <si>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</si>
  <si>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</si>
  <si>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</si>
  <si>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</si>
  <si>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</si>
  <si>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</si>
  <si>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</si>
  <si>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</si>
  <si>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</si>
  <si>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</si>
  <si>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</si>
  <si>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</si>
  <si>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</si>
  <si>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</si>
  <si>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</si>
  <si>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</si>
  <si>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</si>
  <si>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</si>
  <si>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</si>
  <si>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</si>
  <si>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</si>
  <si>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</si>
  <si>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</si>
  <si>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</si>
  <si>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</si>
  <si>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</si>
  <si>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</si>
  <si>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</si>
  <si>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</si>
  <si>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</si>
  <si>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</si>
  <si>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</si>
  <si>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</si>
  <si>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</si>
  <si>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</si>
  <si>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</si>
  <si>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</si>
  <si>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</si>
  <si>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</si>
  <si>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</si>
  <si>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</si>
  <si>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</si>
  <si>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</si>
  <si>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</si>
  <si>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</si>
  <si>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</si>
  <si>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</si>
  <si>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</si>
  <si>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</si>
  <si>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</si>
  <si>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</si>
  <si>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</si>
  <si>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</si>
  <si>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</si>
  <si>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</si>
  <si>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</si>
  <si>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</si>
  <si>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</si>
  <si>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</si>
  <si>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</si>
  <si>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</si>
  <si>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</si>
  <si>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</si>
  <si>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</si>
  <si>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</si>
  <si>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</si>
  <si>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</si>
  <si>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</si>
  <si>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</si>
  <si>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</si>
  <si>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</si>
  <si>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</si>
  <si>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</si>
  <si>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</si>
  <si>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</si>
  <si>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</si>
  <si>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</si>
  <si>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</si>
  <si>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</si>
  <si>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</si>
  <si>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</si>
  <si>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</si>
  <si>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</si>
  <si>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</si>
  <si>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</si>
  <si>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</si>
  <si>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</si>
  <si>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</si>
  <si>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</si>
  <si>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</si>
  <si>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</si>
  <si>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</si>
  <si>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</si>
  <si>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</si>
  <si>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</si>
  <si>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</si>
  <si>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</si>
  <si>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</si>
  <si>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</si>
  <si>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</si>
  <si>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</si>
  <si>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</si>
  <si>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</si>
  <si>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</si>
  <si>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</si>
  <si>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</si>
  <si>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</si>
  <si>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</si>
  <si>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</si>
  <si>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</si>
  <si>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</si>
  <si>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</si>
  <si>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</si>
  <si>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</si>
  <si>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</si>
  <si>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</si>
  <si>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</si>
  <si>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</si>
  <si>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</si>
  <si>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</si>
  <si>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</si>
  <si>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</si>
  <si>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</si>
  <si>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</si>
  <si>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</si>
  <si>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</si>
  <si>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</si>
  <si>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</si>
  <si>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</si>
  <si>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</si>
  <si>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</si>
  <si>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</si>
  <si>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</si>
  <si>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</si>
  <si>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</si>
  <si>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</si>
  <si>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</si>
  <si>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</si>
  <si>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</si>
  <si>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</si>
  <si>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</si>
  <si>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</si>
  <si>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</si>
  <si>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</si>
  <si>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</si>
  <si>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</si>
  <si>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</si>
  <si>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</si>
  <si>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</si>
  <si>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</si>
  <si>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</si>
  <si>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</si>
  <si>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</si>
  <si>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</si>
  <si>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</si>
  <si>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</si>
  <si>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</si>
  <si>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</si>
  <si>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</si>
  <si>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</si>
  <si>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</si>
  <si>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</si>
  <si>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</si>
  <si>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</si>
  <si>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</si>
  <si>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</si>
  <si>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</si>
  <si>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</si>
  <si>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</si>
  <si>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</si>
  <si>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</si>
  <si>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</si>
  <si>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</si>
  <si>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</si>
  <si>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</si>
  <si>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</si>
  <si>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</si>
  <si>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</si>
  <si>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</si>
  <si>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</si>
  <si>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</si>
  <si>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</si>
  <si>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</si>
  <si>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</si>
  <si>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</si>
  <si>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</si>
  <si>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</si>
  <si>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</si>
  <si>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</si>
  <si>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</si>
  <si>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</si>
  <si>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</si>
  <si>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</si>
  <si>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</si>
  <si>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</si>
  <si>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</si>
  <si>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</si>
  <si>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</si>
  <si>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</si>
  <si>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</si>
  <si>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</si>
  <si>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</si>
  <si>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</si>
  <si>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</si>
  <si>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</si>
  <si>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</si>
  <si>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</si>
  <si>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</si>
  <si>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</si>
  <si>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</si>
  <si>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</si>
  <si>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</si>
  <si>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</si>
  <si>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</si>
  <si>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</si>
  <si>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</si>
  <si>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</si>
  <si>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</si>
  <si>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</si>
  <si>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</si>
  <si>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</si>
  <si>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</si>
  <si>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</si>
  <si>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</si>
  <si>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</si>
  <si>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</si>
  <si>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</si>
  <si>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</si>
  <si>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</si>
  <si>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</si>
  <si>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</si>
  <si>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</si>
  <si>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</si>
  <si>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</si>
  <si>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</si>
  <si>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</si>
  <si>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</si>
  <si>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</si>
  <si>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</si>
  <si>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</si>
  <si>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</si>
  <si>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</si>
  <si>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</si>
  <si>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</si>
  <si>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</si>
  <si>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</si>
  <si>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</si>
  <si>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</si>
  <si>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</si>
  <si>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</si>
  <si>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</si>
  <si>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</si>
  <si>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</si>
  <si>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</si>
  <si>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</si>
  <si>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</si>
  <si>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</si>
  <si>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</si>
  <si>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</si>
  <si>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</si>
  <si>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</si>
  <si>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</si>
  <si>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</si>
  <si>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</si>
  <si>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</si>
  <si>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</si>
  <si>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</si>
  <si>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</si>
  <si>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</si>
  <si>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</si>
  <si>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</si>
  <si>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</si>
  <si>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</si>
  <si>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</si>
  <si>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</si>
  <si>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</si>
  <si>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</si>
  <si>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</si>
  <si>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</si>
  <si>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</si>
  <si>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</si>
  <si>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</si>
  <si>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</si>
  <si>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</si>
  <si>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</si>
  <si>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</si>
  <si>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</si>
  <si>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</si>
  <si>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</si>
  <si>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</si>
  <si>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</si>
  <si>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</si>
  <si>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</si>
  <si>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</si>
  <si>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</si>
  <si>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</si>
  <si>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</si>
  <si>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</si>
  <si>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</si>
  <si>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</si>
  <si>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</si>
  <si>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</si>
  <si>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</si>
  <si>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</si>
  <si>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</si>
  <si>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</si>
  <si>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</si>
  <si>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</si>
  <si>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</si>
  <si>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</si>
  <si>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</si>
  <si>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</si>
  <si>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</si>
  <si>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</si>
  <si>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</si>
  <si>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</si>
  <si>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</si>
  <si>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</si>
  <si>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</si>
  <si>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</si>
  <si>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</si>
  <si>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</si>
  <si>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</si>
  <si>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</si>
  <si>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</si>
  <si>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</si>
  <si>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</si>
  <si>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</si>
  <si>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</si>
  <si>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</si>
  <si>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</si>
  <si>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</si>
  <si>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</si>
  <si>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</si>
  <si>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</si>
  <si>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</si>
  <si>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</si>
  <si>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</si>
  <si>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</si>
  <si>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</si>
  <si>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</si>
  <si>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</si>
  <si>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</si>
  <si>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</si>
  <si>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</si>
  <si>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</si>
  <si>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</si>
  <si>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</si>
  <si>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</si>
  <si>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</si>
  <si>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</si>
  <si>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</si>
  <si>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</si>
  <si>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</si>
  <si>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</si>
  <si>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</si>
  <si>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</si>
  <si>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</si>
  <si>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</si>
  <si>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</si>
  <si>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</si>
  <si>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</si>
  <si>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</si>
  <si>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</si>
  <si>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</si>
  <si>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</si>
  <si>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</si>
  <si>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</si>
  <si>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</si>
  <si>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</si>
  <si>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</si>
  <si>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</si>
  <si>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</si>
  <si>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</si>
  <si>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</si>
  <si>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</si>
  <si>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</si>
  <si>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</si>
  <si>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</si>
  <si>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</si>
  <si>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</si>
  <si>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</si>
  <si>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</si>
  <si>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</si>
  <si>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</si>
  <si>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</si>
  <si>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</si>
  <si>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</si>
  <si>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</si>
  <si>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</si>
  <si>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</si>
  <si>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</si>
  <si>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</si>
  <si>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</si>
  <si>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</si>
  <si>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</si>
  <si>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</si>
  <si>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</si>
  <si>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</si>
  <si>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</si>
  <si>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</si>
  <si>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</si>
  <si>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</si>
  <si>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</si>
  <si>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</si>
  <si>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</si>
  <si>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</si>
  <si>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</si>
  <si>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</si>
  <si>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</si>
  <si>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</si>
  <si>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</si>
  <si>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</si>
  <si>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</si>
  <si>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</si>
  <si>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</si>
  <si>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</si>
  <si>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</si>
  <si>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</si>
  <si>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</si>
  <si>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</si>
  <si>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</si>
  <si>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</si>
  <si>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</si>
  <si>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</si>
  <si>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</si>
  <si>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</si>
  <si>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</si>
  <si>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</si>
  <si>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</si>
  <si>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</si>
  <si>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</si>
  <si>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</si>
  <si>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</si>
  <si>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</si>
  <si>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</si>
  <si>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</si>
  <si>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</si>
  <si>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</si>
  <si>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</si>
  <si>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</si>
  <si>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</si>
  <si>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</si>
  <si>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</si>
  <si>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</si>
  <si>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</si>
  <si>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</si>
  <si>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</si>
  <si>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</si>
  <si>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</si>
  <si>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</si>
  <si>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</si>
  <si>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</si>
  <si>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</si>
  <si>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</si>
  <si>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</si>
  <si>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</si>
  <si>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</si>
  <si>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</si>
  <si>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</si>
  <si>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</si>
  <si>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</si>
  <si>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</si>
  <si>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</si>
  <si>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</si>
  <si>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</si>
  <si>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</si>
  <si>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</si>
  <si>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</si>
  <si>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</si>
  <si>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</si>
  <si>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</si>
  <si>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</si>
  <si>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</si>
  <si>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</si>
  <si>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</si>
  <si>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</si>
  <si>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</si>
  <si>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</si>
  <si>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</si>
  <si>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</si>
  <si>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</si>
  <si>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</si>
  <si>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</si>
  <si>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</si>
  <si>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</si>
  <si>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</si>
  <si>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</si>
  <si>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</si>
  <si>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</si>
  <si>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</si>
  <si>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</si>
  <si>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</si>
  <si>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</si>
  <si>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</si>
  <si>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</si>
  <si>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</si>
  <si>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</si>
  <si>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</si>
  <si>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</si>
  <si>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</si>
  <si>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</si>
  <si>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</si>
  <si>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</si>
  <si>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</si>
  <si>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</si>
  <si>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</si>
  <si>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</si>
  <si>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</si>
  <si>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</si>
  <si>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</si>
  <si>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</si>
  <si>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</si>
  <si>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</si>
  <si>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</si>
  <si>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</si>
  <si>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</si>
  <si>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</si>
  <si>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</si>
  <si>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</si>
  <si>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</si>
  <si>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</si>
  <si>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</si>
  <si>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</si>
  <si>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</si>
  <si>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</si>
  <si>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</si>
  <si>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</si>
  <si>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</si>
  <si>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</si>
  <si>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</si>
  <si>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</si>
  <si>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</si>
  <si>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</si>
  <si>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</si>
  <si>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</si>
  <si>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</si>
  <si>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</si>
  <si>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</si>
  <si>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</si>
  <si>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</si>
  <si>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</si>
  <si>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</si>
  <si>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</si>
  <si>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</si>
  <si>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</si>
  <si>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</si>
  <si>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</si>
  <si>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</si>
  <si>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</si>
  <si>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</si>
  <si>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</si>
  <si>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</si>
  <si>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</si>
  <si>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</si>
  <si>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</si>
  <si>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</si>
  <si>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</si>
  <si>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</si>
  <si>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</si>
  <si>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</si>
  <si>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</si>
  <si>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</si>
  <si>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</si>
  <si>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</si>
  <si>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</si>
  <si>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</si>
  <si>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</si>
  <si>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</si>
  <si>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</si>
  <si>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</si>
  <si>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</si>
  <si>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</si>
  <si>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</si>
  <si>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</si>
  <si>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</si>
  <si>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</si>
  <si>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</si>
  <si>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</si>
  <si>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</si>
  <si>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</si>
  <si>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</si>
  <si>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</si>
  <si>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</si>
  <si>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</si>
  <si>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</si>
  <si>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</si>
  <si>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</si>
  <si>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</si>
  <si>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</si>
  <si>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</si>
  <si>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</si>
  <si>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</si>
  <si>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</si>
  <si>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</si>
  <si>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</si>
  <si>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</si>
  <si>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</si>
  <si>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</si>
  <si>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</si>
  <si>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</si>
  <si>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</si>
  <si>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</si>
  <si>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</si>
  <si>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</si>
  <si>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</si>
  <si>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</si>
  <si>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</si>
  <si>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</si>
  <si>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</si>
  <si>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</si>
  <si>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</si>
  <si>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</si>
  <si>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</si>
  <si>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</si>
  <si>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</si>
  <si>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</si>
  <si>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</si>
  <si>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</si>
  <si>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</si>
  <si>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</si>
  <si>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</si>
  <si>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</si>
  <si>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</si>
  <si>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</si>
  <si>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</si>
  <si>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</si>
  <si>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</si>
  <si>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</si>
  <si>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</si>
  <si>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</si>
  <si>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</si>
  <si>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</si>
  <si>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</si>
  <si>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</si>
  <si>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</si>
  <si>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</si>
  <si>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</si>
  <si>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</si>
  <si>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</si>
  <si>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</si>
  <si>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</si>
  <si>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</si>
  <si>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</si>
  <si>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</si>
  <si>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</si>
  <si>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</si>
  <si>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</si>
  <si>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</si>
  <si>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</si>
  <si>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</si>
  <si>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</si>
  <si>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</si>
  <si>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</si>
  <si>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</si>
  <si>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</si>
  <si>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</si>
  <si>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</si>
  <si>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</si>
  <si>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</si>
  <si>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</si>
  <si>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</si>
  <si>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</si>
  <si>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</si>
  <si>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</si>
  <si>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</si>
  <si>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</si>
  <si>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</si>
  <si>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</si>
  <si>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</si>
  <si>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</si>
  <si>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</si>
  <si>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</si>
  <si>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</si>
  <si>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</si>
  <si>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</si>
  <si>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</si>
  <si>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</si>
  <si>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</si>
  <si>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</si>
  <si>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</si>
  <si>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</si>
  <si>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</si>
  <si>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</si>
  <si>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</si>
  <si>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</si>
  <si>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</si>
  <si>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</si>
  <si>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</si>
  <si>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</si>
  <si>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</si>
  <si>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</si>
  <si>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</si>
  <si>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</si>
  <si>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</si>
  <si>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</si>
  <si>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</si>
  <si>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</si>
  <si>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</si>
  <si>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</si>
  <si>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</si>
  <si>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</si>
  <si>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</si>
  <si>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</si>
  <si>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</si>
  <si>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</si>
  <si>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</si>
  <si>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</si>
  <si>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</si>
  <si>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</si>
  <si>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</si>
  <si>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</si>
  <si>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</si>
  <si>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</si>
  <si>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</si>
  <si>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</si>
  <si>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</si>
  <si>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</si>
  <si>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</si>
  <si>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</si>
  <si>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</si>
  <si>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</si>
  <si>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</si>
  <si>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</si>
  <si>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</si>
  <si>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</si>
  <si>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</si>
  <si>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</si>
  <si>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</si>
  <si>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</si>
  <si>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</si>
  <si>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</si>
  <si>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</si>
  <si>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</si>
  <si>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</si>
  <si>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</si>
  <si>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</si>
  <si>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</si>
  <si>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</si>
  <si>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</si>
  <si>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</si>
  <si>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</si>
  <si>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</si>
  <si>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</si>
  <si>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</si>
  <si>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</si>
  <si>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</si>
  <si>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</si>
  <si>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</si>
  <si>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</si>
  <si>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</si>
  <si>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</si>
  <si>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</si>
  <si>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</si>
  <si>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</si>
  <si>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</si>
  <si>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</si>
  <si>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</si>
  <si>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</si>
  <si>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</si>
  <si>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</si>
  <si>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</si>
  <si>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</si>
  <si>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</si>
  <si>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</si>
  <si>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</si>
  <si>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</si>
  <si>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</si>
  <si>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</si>
  <si>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</si>
  <si>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</si>
  <si>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</si>
  <si>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</si>
  <si>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</si>
  <si>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</si>
  <si>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</si>
  <si>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</si>
  <si>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</si>
  <si>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</si>
  <si>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</si>
  <si>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</si>
  <si>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</si>
  <si>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</si>
  <si>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</si>
  <si>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</si>
  <si>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</si>
  <si>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</si>
  <si>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</si>
  <si>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</si>
  <si>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</si>
  <si>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</si>
  <si>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</si>
  <si>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</si>
  <si>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</si>
  <si>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</si>
  <si>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</si>
  <si>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</si>
  <si>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</si>
  <si>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</si>
  <si>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</si>
  <si>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</si>
  <si>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</si>
  <si>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</si>
  <si>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</si>
  <si>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</si>
  <si>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</si>
  <si>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</si>
  <si>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</si>
  <si>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</si>
  <si>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</si>
  <si>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</si>
  <si>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</si>
  <si>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</si>
  <si>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</si>
  <si>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</si>
  <si>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</si>
  <si>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</si>
  <si>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</si>
  <si>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</si>
  <si>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</si>
  <si>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</si>
  <si>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</si>
  <si>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</si>
  <si>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</si>
  <si>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</si>
  <si>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</si>
  <si>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</si>
  <si>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</si>
  <si>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</si>
  <si>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</si>
  <si>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</si>
  <si>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</si>
  <si>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</si>
  <si>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</si>
  <si>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</si>
  <si>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</si>
  <si>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</si>
  <si>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</si>
  <si>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</si>
  <si>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</si>
  <si>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</si>
  <si>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</si>
  <si>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</si>
  <si>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</si>
  <si>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</si>
  <si>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</si>
  <si>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</si>
  <si>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</si>
  <si>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</si>
  <si>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</si>
  <si>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</si>
  <si>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</si>
  <si>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</si>
  <si>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</si>
  <si>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</si>
  <si>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</si>
  <si>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</si>
  <si>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</si>
  <si>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</si>
  <si>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</si>
  <si>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</si>
  <si>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</si>
  <si>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</si>
  <si>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</si>
  <si>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</si>
  <si>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</si>
  <si>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</si>
  <si>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</si>
  <si>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</si>
  <si>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</si>
  <si>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</si>
  <si>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</si>
  <si>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</si>
  <si>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</si>
  <si>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</si>
  <si>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</si>
  <si>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</si>
  <si>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</si>
  <si>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</si>
  <si>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</si>
  <si>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</si>
  <si>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</si>
  <si>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</si>
  <si>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</si>
  <si>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</si>
  <si>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</si>
  <si>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</si>
  <si>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</si>
  <si>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</si>
  <si>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</si>
  <si>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</si>
  <si>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</si>
  <si>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</si>
  <si>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</si>
  <si>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</si>
  <si>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</si>
  <si>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</si>
  <si>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</si>
  <si>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</si>
  <si>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</si>
  <si>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</si>
  <si>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</si>
  <si>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</si>
  <si>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</si>
  <si>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</si>
  <si>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</si>
  <si>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</si>
  <si>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</si>
  <si>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</si>
  <si>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</si>
  <si>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</si>
  <si>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</si>
  <si>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</si>
  <si>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</si>
  <si>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</si>
  <si>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</si>
  <si>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</si>
  <si>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</si>
  <si>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</si>
  <si>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</si>
  <si>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</si>
  <si>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</si>
  <si>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</si>
  <si>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</si>
  <si>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</si>
  <si>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</si>
  <si>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</si>
  <si>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</si>
  <si>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</si>
  <si>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</si>
  <si>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</si>
  <si>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</si>
  <si>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</si>
  <si>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</si>
  <si>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</si>
  <si>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</si>
  <si>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</si>
  <si>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</si>
  <si>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</si>
  <si>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</si>
  <si>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</si>
  <si>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</si>
  <si>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</si>
  <si>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</si>
  <si>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</si>
  <si>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</si>
  <si>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</si>
  <si>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</si>
  <si>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</si>
  <si>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</si>
  <si>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</si>
  <si>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</si>
  <si>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</si>
  <si>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</si>
  <si>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</si>
  <si>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</si>
  <si>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</si>
  <si>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</si>
  <si>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</si>
  <si>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</si>
  <si>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</si>
  <si>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</si>
  <si>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</si>
  <si>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</si>
  <si>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</si>
  <si>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</si>
  <si>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</si>
  <si>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</si>
  <si>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</si>
  <si>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</si>
  <si>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</si>
  <si>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</si>
  <si>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</si>
  <si>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</si>
  <si>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</si>
  <si>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</si>
  <si>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</si>
  <si>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</si>
  <si>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</si>
  <si>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</si>
  <si>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</si>
  <si>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</si>
  <si>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</si>
  <si>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</si>
  <si>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</si>
  <si>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</si>
  <si>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</si>
  <si>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</si>
  <si>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</si>
  <si>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</si>
  <si>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</si>
  <si>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</si>
  <si>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</si>
  <si>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</si>
  <si>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</si>
  <si>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</si>
  <si>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</si>
  <si>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</si>
  <si>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</si>
  <si>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</si>
  <si>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</si>
  <si>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</si>
  <si>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</si>
  <si>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</si>
  <si>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</si>
  <si>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</si>
  <si>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</si>
  <si>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</si>
  <si>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</si>
  <si>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</si>
  <si>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</si>
  <si>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</si>
  <si>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</si>
  <si>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</si>
  <si>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</si>
  <si>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</si>
  <si>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</si>
  <si>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</si>
  <si>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</si>
  <si>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</si>
  <si>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</si>
  <si>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</si>
  <si>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</si>
  <si>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</si>
  <si>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</si>
  <si>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</si>
  <si>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</si>
  <si>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</si>
  <si>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</si>
  <si>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</si>
  <si>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</si>
  <si>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</si>
  <si>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</si>
  <si>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</si>
  <si>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</si>
  <si>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</si>
  <si>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</si>
  <si>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</si>
  <si>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</si>
  <si>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</si>
  <si>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</si>
  <si>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</si>
  <si>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</si>
  <si>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</si>
  <si>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</si>
  <si>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</si>
  <si>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</si>
  <si>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</si>
  <si>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</si>
  <si>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</si>
  <si>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</si>
  <si>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</si>
  <si>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</si>
  <si>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</si>
  <si>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</si>
  <si>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</si>
  <si>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</si>
  <si>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</si>
  <si>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</si>
  <si>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</si>
  <si>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</si>
  <si>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</si>
  <si>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</si>
  <si>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</si>
  <si>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</si>
  <si>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</si>
  <si>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</si>
  <si>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</si>
  <si>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</si>
  <si>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</si>
  <si>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</si>
  <si>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</si>
  <si>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</si>
  <si>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</si>
  <si>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</si>
  <si>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</si>
  <si>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</si>
  <si>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</si>
  <si>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</si>
  <si>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</si>
  <si>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</si>
  <si>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</si>
  <si>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</si>
  <si>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</si>
  <si>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</si>
  <si>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</si>
  <si>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</si>
  <si>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</si>
  <si>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</si>
  <si>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</si>
  <si>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</si>
  <si>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</si>
  <si>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</si>
  <si>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</si>
  <si>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</si>
  <si>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</si>
  <si>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</si>
  <si>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</si>
  <si>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</si>
  <si>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</si>
  <si>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</si>
  <si>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</si>
  <si>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</si>
  <si>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</si>
  <si>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</si>
  <si>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</si>
  <si>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</si>
  <si>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</si>
  <si>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</si>
  <si>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</si>
  <si>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</si>
  <si>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</si>
  <si>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</si>
  <si>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</si>
  <si>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</si>
  <si>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</si>
  <si>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</si>
  <si>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</si>
  <si>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</si>
  <si>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</si>
  <si>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</si>
  <si>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</si>
  <si>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</si>
  <si>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</si>
  <si>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</si>
  <si>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</si>
  <si>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</si>
  <si>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</si>
  <si>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</si>
  <si>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</si>
  <si>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</si>
  <si>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</si>
  <si>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</si>
  <si>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</si>
  <si>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</si>
  <si>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</si>
  <si>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</si>
  <si>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</si>
  <si>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</si>
  <si>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</si>
  <si>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</si>
  <si>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</si>
  <si>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</si>
  <si>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</si>
  <si>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</si>
  <si>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</si>
  <si>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</si>
  <si>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</si>
  <si>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</si>
  <si>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</si>
  <si>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</si>
  <si>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</si>
  <si>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</si>
  <si>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</si>
  <si>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</si>
  <si>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</si>
  <si>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</si>
  <si>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</si>
  <si>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</si>
  <si>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</si>
  <si>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</si>
  <si>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</si>
  <si>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</si>
  <si>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</si>
  <si>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</si>
  <si>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</si>
  <si>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</si>
  <si>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</si>
  <si>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</si>
  <si>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</si>
  <si>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</si>
  <si>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</si>
  <si>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</si>
  <si>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</si>
  <si>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</si>
  <si>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</si>
  <si>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</si>
  <si>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</si>
  <si>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</si>
  <si>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</si>
  <si>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</si>
  <si>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</si>
  <si>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</si>
  <si>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</si>
  <si>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</si>
  <si>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</si>
  <si>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</si>
  <si>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</si>
  <si>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</si>
  <si>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</si>
  <si>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</si>
  <si>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</si>
  <si>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</si>
  <si>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</si>
  <si>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</si>
  <si>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</si>
  <si>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</si>
  <si>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</si>
  <si>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</si>
  <si>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</si>
  <si>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</si>
  <si>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</si>
  <si>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</si>
  <si>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</si>
  <si>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</si>
  <si>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</si>
  <si>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</si>
  <si>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</si>
  <si>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</si>
  <si>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</si>
  <si>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</si>
  <si>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</si>
  <si>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</si>
  <si>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</si>
  <si>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</si>
  <si>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</si>
  <si>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</si>
  <si>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</si>
  <si>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</si>
  <si>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</si>
  <si>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</si>
  <si>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</si>
  <si>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</si>
  <si>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</si>
  <si>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</si>
  <si>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</si>
  <si>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</si>
  <si>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</si>
  <si>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</si>
  <si>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</si>
  <si>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</si>
  <si>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</si>
  <si>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</si>
  <si>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</si>
  <si>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</si>
  <si>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</si>
  <si>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</si>
  <si>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</si>
  <si>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</si>
  <si>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</si>
  <si>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</si>
  <si>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</si>
  <si>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</si>
  <si>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</si>
  <si>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</si>
  <si>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</si>
  <si>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</si>
  <si>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</si>
  <si>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</si>
  <si>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</si>
  <si>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</si>
  <si>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</si>
  <si>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</si>
  <si>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</si>
  <si>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</si>
  <si>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</si>
  <si>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</si>
  <si>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</si>
  <si>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</si>
  <si>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</si>
  <si>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</si>
  <si>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</si>
  <si>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</si>
  <si>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</si>
  <si>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</si>
  <si>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</si>
  <si>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</si>
  <si>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</si>
  <si>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</si>
  <si>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</si>
  <si>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</si>
  <si>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</si>
  <si>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</si>
  <si>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</si>
  <si>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</si>
  <si>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</si>
  <si>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</si>
  <si>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</si>
  <si>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</si>
  <si>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</si>
  <si>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</si>
  <si>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</si>
  <si>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</si>
  <si>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</si>
  <si>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</si>
  <si>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</si>
  <si>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</si>
  <si>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</si>
  <si>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</si>
  <si>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</si>
  <si>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</si>
  <si>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</si>
  <si>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</si>
  <si>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</si>
  <si>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</si>
  <si>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</si>
  <si>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</si>
  <si>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</si>
  <si>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</si>
  <si>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</si>
  <si>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</si>
  <si>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</si>
  <si>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</si>
  <si>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</si>
  <si>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</si>
  <si>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</si>
  <si>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</si>
  <si>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</si>
  <si>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</si>
  <si>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</si>
  <si>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</si>
  <si>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</si>
  <si>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</si>
  <si>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</si>
  <si>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</si>
  <si>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</si>
  <si>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</si>
  <si>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</si>
  <si>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</si>
  <si>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</si>
  <si>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</si>
  <si>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</si>
  <si>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</si>
  <si>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</si>
  <si>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</si>
  <si>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</si>
  <si>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</si>
  <si>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</si>
  <si>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</si>
  <si>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</si>
  <si>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</si>
  <si>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</si>
  <si>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</si>
  <si>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</si>
  <si>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</si>
  <si>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</si>
  <si>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</si>
  <si>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</si>
  <si>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</si>
  <si>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</si>
  <si>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</si>
  <si>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</si>
  <si>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</si>
  <si>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</si>
  <si>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</si>
  <si>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</si>
  <si>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</si>
  <si>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</si>
  <si>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</si>
  <si>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</si>
  <si>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</si>
  <si>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</si>
  <si>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</si>
  <si>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</si>
  <si>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</si>
  <si>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</si>
  <si>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</si>
  <si>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</si>
  <si>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</si>
  <si>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</si>
  <si>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</si>
  <si>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</si>
  <si>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</si>
  <si>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</si>
  <si>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</si>
  <si>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</si>
  <si>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</si>
  <si>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</si>
  <si>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</si>
  <si>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</si>
  <si>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</si>
  <si>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</si>
  <si>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</si>
  <si>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</si>
  <si>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</si>
  <si>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</si>
  <si>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</si>
  <si>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</si>
  <si>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</si>
  <si>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</si>
  <si>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</si>
  <si>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</si>
  <si>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</si>
  <si>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</si>
  <si>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</si>
  <si>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</si>
  <si>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</si>
  <si>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</si>
  <si>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</si>
  <si>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</si>
  <si>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</si>
  <si>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</si>
  <si>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</si>
  <si>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</si>
  <si>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</si>
  <si>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</si>
  <si>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</si>
  <si>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</si>
  <si>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</si>
  <si>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</si>
  <si>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</si>
  <si>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</si>
  <si>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</si>
  <si>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</si>
  <si>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</si>
  <si>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</si>
  <si>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</si>
  <si>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</si>
  <si>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</si>
  <si>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</si>
  <si>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</si>
  <si>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</si>
  <si>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</si>
  <si>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</si>
  <si>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</si>
  <si>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</si>
  <si>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</si>
  <si>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</si>
  <si>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</si>
  <si>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</si>
  <si>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</si>
  <si>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</si>
  <si>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</si>
  <si>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</si>
  <si>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</si>
  <si>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</si>
  <si>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</si>
  <si>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</si>
  <si>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</si>
  <si>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</si>
  <si>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</si>
  <si>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</si>
  <si>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</si>
  <si>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</si>
  <si>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</si>
  <si>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</si>
  <si>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</si>
  <si>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</si>
  <si>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</si>
  <si>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</si>
  <si>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</si>
  <si>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</si>
  <si>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</si>
  <si>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</si>
  <si>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</si>
  <si>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</si>
  <si>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</si>
  <si>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</si>
  <si>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</si>
  <si>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</si>
  <si>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</si>
  <si>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</si>
  <si>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</si>
  <si>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</si>
  <si>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</si>
  <si>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</si>
  <si>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</si>
  <si>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</si>
  <si>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</si>
  <si>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</si>
  <si>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</si>
  <si>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</si>
  <si>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</si>
  <si>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</si>
  <si>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</si>
  <si>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</si>
  <si>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</si>
  <si>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</si>
  <si>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</si>
  <si>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</si>
  <si>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</si>
  <si>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</si>
  <si>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</si>
  <si>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</si>
  <si>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</si>
  <si>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</si>
  <si>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</si>
  <si>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</si>
  <si>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</si>
  <si>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</si>
  <si>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</si>
  <si>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</si>
  <si>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</si>
  <si>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</si>
  <si>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</si>
  <si>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</si>
  <si>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</si>
  <si>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</si>
  <si>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</si>
  <si>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</si>
  <si>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</si>
  <si>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</si>
  <si>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</si>
  <si>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</si>
  <si>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</si>
  <si>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</si>
  <si>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</si>
  <si>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</si>
  <si>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</si>
  <si>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</si>
  <si>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</si>
  <si>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</si>
  <si>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</si>
  <si>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</si>
  <si>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</si>
  <si>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</si>
  <si>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</si>
  <si>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</si>
  <si>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</si>
  <si>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</si>
  <si>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</si>
  <si>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</si>
  <si>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</si>
  <si>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</si>
  <si>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</si>
  <si>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</si>
  <si>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</si>
  <si>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</si>
  <si>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</si>
  <si>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</si>
  <si>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</si>
  <si>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</si>
  <si>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</si>
  <si>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</si>
  <si>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</si>
  <si>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</si>
  <si>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</si>
  <si>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</si>
  <si>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</si>
  <si>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</si>
  <si>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</si>
  <si>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</si>
  <si>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</si>
  <si>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</si>
  <si>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</si>
  <si>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</si>
  <si>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</si>
  <si>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</si>
  <si>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</si>
  <si>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</si>
  <si>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</si>
  <si>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</si>
  <si>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</si>
  <si>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</si>
  <si>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</si>
  <si>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</si>
  <si>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</si>
  <si>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</si>
  <si>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</si>
  <si>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</si>
  <si>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</si>
  <si>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</si>
  <si>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</si>
  <si>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</si>
  <si>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</si>
  <si>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</si>
  <si>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</si>
  <si>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</si>
  <si>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</si>
  <si>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</si>
  <si>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</si>
  <si>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</si>
  <si>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</si>
  <si>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</si>
  <si>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</si>
  <si>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</si>
  <si>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</si>
  <si>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</si>
  <si>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</si>
  <si>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</si>
  <si>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</si>
  <si>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</si>
  <si>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</si>
  <si>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</si>
  <si>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</si>
  <si>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</si>
  <si>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</si>
  <si>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</si>
  <si>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</si>
  <si>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</si>
  <si>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</si>
  <si>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</si>
  <si>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</si>
  <si>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</si>
  <si>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</si>
  <si>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</si>
  <si>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</si>
  <si>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</si>
  <si>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</si>
  <si>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</si>
  <si>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</si>
  <si>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</si>
  <si>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</si>
  <si>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</si>
  <si>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</si>
  <si>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</si>
  <si>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</si>
  <si>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</si>
  <si>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</si>
  <si>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</si>
  <si>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</si>
  <si>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</si>
  <si>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</si>
  <si>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</si>
  <si>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</si>
  <si>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</si>
  <si>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</si>
  <si>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</si>
  <si>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</si>
  <si>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</si>
  <si>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</si>
  <si>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</si>
  <si>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</si>
  <si>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</si>
  <si>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</si>
  <si>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</si>
  <si>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</si>
  <si>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</si>
  <si>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</si>
  <si>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</si>
  <si>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</si>
  <si>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</si>
  <si>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</si>
  <si>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</si>
  <si>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</si>
  <si>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</si>
  <si>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</si>
  <si>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</si>
  <si>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</si>
  <si>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</si>
  <si>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</si>
  <si>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</si>
  <si>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</si>
  <si>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</si>
  <si>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</si>
  <si>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</si>
  <si>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</si>
  <si>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</si>
  <si>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</si>
  <si>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</si>
  <si>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</si>
  <si>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</si>
  <si>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</si>
  <si>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</si>
  <si>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</si>
  <si>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</si>
  <si>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</si>
  <si>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</si>
  <si>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</si>
  <si>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</si>
  <si>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</si>
  <si>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</si>
  <si>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</si>
  <si>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</si>
  <si>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</si>
  <si>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</si>
  <si>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</si>
  <si>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</si>
  <si>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</si>
  <si>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</si>
  <si>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</si>
  <si>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</si>
  <si>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</si>
  <si>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</si>
  <si>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</si>
  <si>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</si>
  <si>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</si>
  <si>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</si>
  <si>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</si>
  <si>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</si>
  <si>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</si>
  <si>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</si>
  <si>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</si>
  <si>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</si>
  <si>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</si>
  <si>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</si>
  <si>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</si>
  <si>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</si>
  <si>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</si>
  <si>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</si>
  <si>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</si>
  <si>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</si>
  <si>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</si>
  <si>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</si>
  <si>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</si>
  <si>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</si>
  <si>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</si>
  <si>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</si>
  <si>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</si>
  <si>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</si>
  <si>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</si>
  <si>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</si>
  <si>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</si>
  <si>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</si>
  <si>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</si>
  <si>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</si>
  <si>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</si>
  <si>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</si>
  <si>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</si>
  <si>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</si>
  <si>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</si>
  <si>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</si>
  <si>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</si>
  <si>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</si>
  <si>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</si>
  <si>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</si>
  <si>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</si>
  <si>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</si>
  <si>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</si>
  <si>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</si>
  <si>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</si>
  <si>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</si>
  <si>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</si>
  <si>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</si>
  <si>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</si>
  <si>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</si>
  <si>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</si>
  <si>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</si>
  <si>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</si>
  <si>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</si>
  <si>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</si>
  <si>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</si>
  <si>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</si>
  <si>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</si>
  <si>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</si>
  <si>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</si>
  <si>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</si>
  <si>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</si>
  <si>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</si>
  <si>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</si>
  <si>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</si>
  <si>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</si>
  <si>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</si>
  <si>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</si>
  <si>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</si>
  <si>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</si>
  <si>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</si>
  <si>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</si>
  <si>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</si>
  <si>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</si>
  <si>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</si>
  <si>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</si>
  <si>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</si>
  <si>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</si>
  <si>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</si>
  <si>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</si>
  <si>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</si>
  <si>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</si>
  <si>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</si>
  <si>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</si>
  <si>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</si>
  <si>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</si>
  <si>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</si>
  <si>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</si>
  <si>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</si>
  <si>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</si>
  <si>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</si>
  <si>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</si>
  <si>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</si>
  <si>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</si>
  <si>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</si>
  <si>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</si>
  <si>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</si>
  <si>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</si>
  <si>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</si>
  <si>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</si>
  <si>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</si>
  <si>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</si>
  <si>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</si>
  <si>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</si>
  <si>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</si>
  <si>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</si>
  <si>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</si>
  <si>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</si>
  <si>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</si>
  <si>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</si>
  <si>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</si>
  <si>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</si>
  <si>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</si>
  <si>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</si>
  <si>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</si>
  <si>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</si>
  <si>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</si>
  <si>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</si>
  <si>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</si>
  <si>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</si>
  <si>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</si>
  <si>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</si>
  <si>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</si>
  <si>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</si>
  <si>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</si>
  <si>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</si>
  <si>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</si>
  <si>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</si>
  <si>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</si>
  <si>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</si>
  <si>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</si>
  <si>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</si>
  <si>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</si>
  <si>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</si>
  <si>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</si>
  <si>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</si>
  <si>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</si>
  <si>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</si>
  <si>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</si>
  <si>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</si>
  <si>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</si>
  <si>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</si>
  <si>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</si>
  <si>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</si>
  <si>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</si>
  <si>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</si>
  <si>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</si>
  <si>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</si>
  <si>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</si>
  <si>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</si>
  <si>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</si>
  <si>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</si>
  <si>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</si>
  <si>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</si>
  <si>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</si>
  <si>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</si>
  <si>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</si>
  <si>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</si>
  <si>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</si>
  <si>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</si>
  <si>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</si>
  <si>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</si>
  <si>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</si>
  <si>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</si>
  <si>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</si>
  <si>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</si>
  <si>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</si>
  <si>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</si>
  <si>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</si>
  <si>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</si>
  <si>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</si>
  <si>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</si>
  <si>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</si>
  <si>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</si>
  <si>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</si>
  <si>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</si>
  <si>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</si>
  <si>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</si>
  <si>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</si>
  <si>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</si>
  <si>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</si>
  <si>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</si>
  <si>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</si>
  <si>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</si>
  <si>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</si>
  <si>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</si>
  <si>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</si>
  <si>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</si>
  <si>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</si>
  <si>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</si>
  <si>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</si>
  <si>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</si>
  <si>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</si>
  <si>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</si>
  <si>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</si>
  <si>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</si>
  <si>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</si>
  <si>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</si>
  <si>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</si>
  <si>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</si>
  <si>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</si>
  <si>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</si>
  <si>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</si>
  <si>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</si>
  <si>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</si>
  <si>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</si>
  <si>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</si>
  <si>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</si>
  <si>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</si>
  <si>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</si>
  <si>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</si>
  <si>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</si>
  <si>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</si>
  <si>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</si>
  <si>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</si>
  <si>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</si>
  <si>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</si>
  <si>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</si>
  <si>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</si>
  <si>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</si>
  <si>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</si>
  <si>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</si>
  <si>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</si>
  <si>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</si>
  <si>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</si>
  <si>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</si>
  <si>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</si>
  <si>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</si>
  <si>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</si>
  <si>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</si>
  <si>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</si>
  <si>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</si>
  <si>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</si>
  <si>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</si>
  <si>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</si>
  <si>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</si>
  <si>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</si>
  <si>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</si>
  <si>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</si>
  <si>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</si>
  <si>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</si>
  <si>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</si>
  <si>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</si>
  <si>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</si>
  <si>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</si>
  <si>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</si>
  <si>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</si>
  <si>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</si>
  <si>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</si>
  <si>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</si>
  <si>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</si>
  <si>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</si>
  <si>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</si>
  <si>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</si>
  <si>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</si>
  <si>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</si>
  <si>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</si>
  <si>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</si>
  <si>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</si>
  <si>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</si>
  <si>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</si>
  <si>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</si>
  <si>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</si>
  <si>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</si>
  <si>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</si>
  <si>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</si>
  <si>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</si>
  <si>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</si>
  <si>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</si>
  <si>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</si>
  <si>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</si>
  <si>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</si>
  <si>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</si>
  <si>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</si>
  <si>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</si>
  <si>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</si>
  <si>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</si>
  <si>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</si>
  <si>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</si>
  <si>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</si>
  <si>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</si>
  <si>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</si>
  <si>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</si>
  <si>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</si>
  <si>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</si>
  <si>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</si>
  <si>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</si>
  <si>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</si>
  <si>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</si>
  <si>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</si>
  <si>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</si>
  <si>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</si>
  <si>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</si>
  <si>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</si>
  <si>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</si>
  <si>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</si>
  <si>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</si>
  <si>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</si>
  <si>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</si>
  <si>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</si>
  <si>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</si>
  <si>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</si>
  <si>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</si>
  <si>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</si>
  <si>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</si>
  <si>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</si>
  <si>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</si>
  <si>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</si>
  <si>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</si>
  <si>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</si>
  <si>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</si>
  <si>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</si>
  <si>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</si>
  <si>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</si>
  <si>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</si>
  <si>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</si>
  <si>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</si>
  <si>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</si>
  <si>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</si>
  <si>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</si>
  <si>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</si>
  <si>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</si>
  <si>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</si>
  <si>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</si>
  <si>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</si>
  <si>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</si>
  <si>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</si>
  <si>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</si>
  <si>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</si>
  <si>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</si>
  <si>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</si>
  <si>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</si>
  <si>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</si>
  <si>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</si>
  <si>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</si>
  <si>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</si>
  <si>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</si>
  <si>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</si>
  <si>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</si>
  <si>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</si>
  <si>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</si>
  <si>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</si>
  <si>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</si>
  <si>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</si>
  <si>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</si>
  <si>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</si>
  <si>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</si>
  <si>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</si>
  <si>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</si>
  <si>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</si>
  <si>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</si>
  <si>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</si>
  <si>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</si>
  <si>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</si>
  <si>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</si>
  <si>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</si>
  <si>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</si>
  <si>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</si>
  <si>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</si>
  <si>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</si>
  <si>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</si>
  <si>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</si>
  <si>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</si>
  <si>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</si>
  <si>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</si>
  <si>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</si>
  <si>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</si>
  <si>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</si>
  <si>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</si>
  <si>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</si>
  <si>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</si>
  <si>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</si>
  <si>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</si>
  <si>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</si>
  <si>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</si>
  <si>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</si>
  <si>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</si>
  <si>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</si>
  <si>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</si>
  <si>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</si>
  <si>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</si>
  <si>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</si>
  <si>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</si>
  <si>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</si>
  <si>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</si>
  <si>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</si>
  <si>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</si>
  <si>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</si>
  <si>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</si>
  <si>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</si>
  <si>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</si>
  <si>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</si>
  <si>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</si>
  <si>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</si>
  <si>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</si>
  <si>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</si>
  <si>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</si>
  <si>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</si>
  <si>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</si>
  <si>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</si>
  <si>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</si>
  <si>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</si>
  <si>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</si>
  <si>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</si>
  <si>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</si>
  <si>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</si>
  <si>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</si>
  <si>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</si>
  <si>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</si>
  <si>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</si>
  <si>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</si>
  <si>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</si>
  <si>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</si>
  <si>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</si>
  <si>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</si>
  <si>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</si>
  <si>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</si>
  <si>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</si>
  <si>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</si>
  <si>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</si>
  <si>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</si>
  <si>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</si>
  <si>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</si>
  <si>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</si>
  <si>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</si>
  <si>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</si>
  <si>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</si>
  <si>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</si>
  <si>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</si>
  <si>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</si>
  <si>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</si>
  <si>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</si>
  <si>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</si>
  <si>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</si>
  <si>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</si>
  <si>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</si>
  <si>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</si>
  <si>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</si>
  <si>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</si>
  <si>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</si>
  <si>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</si>
  <si>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</si>
  <si>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</si>
  <si>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</si>
  <si>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</si>
  <si>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</si>
  <si>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</si>
  <si>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</si>
  <si>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</si>
  <si>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</si>
  <si>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</si>
  <si>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</si>
  <si>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</si>
  <si>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</si>
  <si>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</si>
  <si>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</si>
  <si>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</si>
  <si>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</si>
  <si>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</si>
  <si>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</si>
  <si>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</si>
  <si>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</si>
  <si>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</si>
  <si>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</si>
  <si>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</si>
  <si>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</si>
  <si>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</si>
  <si>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</si>
  <si>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</si>
  <si>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</si>
  <si>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</si>
  <si>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</si>
  <si>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</si>
  <si>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</si>
  <si>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</si>
  <si>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</si>
  <si>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</si>
  <si>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</si>
  <si>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</si>
  <si>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</si>
  <si>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</si>
  <si>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</si>
  <si>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</si>
  <si>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</si>
  <si>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</si>
  <si>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</si>
  <si>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</si>
  <si>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</si>
  <si>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</si>
  <si>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</si>
  <si>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</si>
  <si>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</si>
  <si>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</si>
  <si>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</si>
  <si>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</si>
  <si>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</si>
  <si>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</si>
  <si>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</si>
  <si>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</si>
  <si>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</si>
  <si>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</si>
  <si>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</si>
  <si>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</si>
  <si>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</si>
  <si>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</si>
  <si>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</si>
  <si>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</si>
  <si>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</si>
  <si>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</si>
  <si>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</si>
  <si>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</si>
  <si>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</si>
  <si>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</si>
  <si>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</si>
  <si>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</si>
  <si>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</si>
  <si>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</si>
  <si>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</si>
  <si>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</si>
  <si>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</si>
  <si>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</si>
  <si>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</si>
  <si>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</si>
  <si>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</si>
  <si>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</si>
  <si>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</si>
  <si>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</si>
  <si>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</si>
  <si>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</si>
  <si>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</si>
  <si>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</si>
  <si>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</si>
  <si>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</si>
  <si>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</si>
  <si>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</si>
  <si>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</si>
  <si>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</si>
  <si>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</si>
  <si>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</si>
  <si>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</si>
  <si>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</si>
  <si>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</si>
  <si>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</si>
  <si>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</si>
  <si>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</si>
  <si>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</si>
  <si>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</si>
  <si>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</si>
  <si>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</si>
  <si>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</si>
  <si>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</si>
  <si>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</si>
  <si>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</si>
  <si>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</si>
  <si>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</si>
  <si>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</si>
  <si>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</si>
  <si>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</si>
  <si>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</si>
  <si>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</si>
  <si>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</si>
  <si>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</si>
  <si>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</si>
  <si>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</si>
  <si>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</si>
  <si>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</si>
  <si>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</si>
  <si>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</si>
  <si>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</si>
  <si>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</si>
  <si>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</si>
  <si>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</si>
  <si>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</si>
  <si>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</si>
  <si>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</si>
  <si>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</si>
  <si>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</si>
  <si>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</si>
  <si>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</si>
  <si>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</si>
  <si>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</si>
  <si>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</si>
  <si>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</si>
  <si>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</si>
  <si>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</si>
  <si>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</si>
  <si>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</si>
  <si>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</si>
  <si>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</si>
  <si>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</si>
  <si>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</si>
  <si>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</si>
  <si>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</si>
  <si>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</si>
  <si>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</si>
  <si>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</si>
  <si>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</si>
  <si>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</si>
  <si>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</si>
  <si>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</si>
  <si>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</si>
  <si>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</si>
  <si>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</si>
  <si>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</si>
  <si>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</si>
  <si>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</si>
  <si>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</si>
  <si>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</si>
  <si>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</si>
  <si>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</si>
  <si>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</si>
  <si>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</si>
  <si>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</si>
  <si>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</si>
  <si>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</si>
  <si>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</si>
  <si>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</si>
  <si>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</si>
  <si>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</si>
  <si>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</si>
  <si>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</si>
  <si>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</si>
  <si>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</si>
  <si>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</si>
  <si>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</si>
  <si>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</si>
  <si>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</si>
  <si>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</si>
  <si>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</si>
  <si>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</si>
  <si>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</si>
  <si>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</si>
  <si>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</si>
  <si>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</si>
  <si>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</si>
  <si>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</si>
  <si>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</si>
  <si>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</si>
  <si>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</si>
  <si>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</si>
  <si>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</si>
  <si>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</si>
  <si>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</si>
  <si>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</si>
  <si>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</si>
  <si>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</si>
  <si>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</si>
  <si>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</si>
  <si>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</si>
  <si>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</si>
  <si>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</si>
  <si>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</si>
  <si>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</si>
  <si>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</si>
  <si>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</si>
  <si>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</si>
  <si>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</si>
  <si>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</si>
  <si>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</si>
  <si>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</si>
  <si>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</si>
  <si>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</si>
  <si>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</si>
  <si>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</si>
  <si>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</si>
  <si>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</si>
  <si>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</si>
  <si>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</si>
  <si>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</si>
  <si>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</si>
  <si>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</si>
  <si>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</si>
  <si>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</si>
  <si>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</si>
  <si>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</si>
  <si>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</si>
  <si>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</si>
  <si>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</si>
  <si>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</si>
  <si>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</si>
  <si>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</si>
  <si>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</si>
  <si>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</si>
  <si>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</si>
  <si>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</si>
  <si>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</si>
  <si>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</si>
  <si>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</si>
  <si>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</si>
  <si>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</si>
  <si>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</si>
  <si>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</si>
  <si>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</si>
  <si>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</si>
  <si>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</si>
  <si>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</si>
  <si>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</si>
  <si>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</si>
  <si>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</si>
  <si>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</si>
  <si>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</si>
  <si>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</si>
  <si>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</si>
  <si>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</si>
  <si>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</si>
  <si>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</si>
  <si>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</si>
  <si>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</si>
  <si>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</si>
  <si>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</si>
  <si>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</si>
  <si>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</si>
  <si>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</si>
  <si>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</si>
  <si>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</si>
  <si>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</si>
  <si>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</si>
  <si>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</si>
  <si>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</si>
  <si>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</si>
  <si>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</si>
  <si>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</si>
  <si>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</si>
  <si>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</si>
  <si>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</si>
  <si>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</si>
  <si>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</si>
  <si>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</si>
  <si>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</si>
  <si>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</si>
  <si>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</si>
  <si>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</si>
  <si>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</si>
  <si>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</si>
  <si>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</si>
  <si>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</si>
  <si>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</si>
  <si>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</si>
  <si>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</si>
  <si>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</si>
  <si>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</si>
  <si>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</si>
  <si>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</si>
  <si>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</si>
  <si>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</si>
  <si>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</si>
  <si>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</si>
  <si>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</si>
  <si>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</si>
  <si>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</si>
  <si>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</si>
  <si>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</si>
  <si>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</si>
  <si>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</si>
  <si>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</si>
  <si>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</si>
  <si>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</si>
  <si>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</si>
  <si>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</si>
  <si>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</si>
  <si>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</si>
  <si>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</si>
  <si>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</si>
  <si>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</si>
  <si>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</si>
  <si>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</si>
  <si>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</si>
  <si>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</si>
  <si>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</si>
  <si>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</si>
  <si>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</si>
  <si>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</si>
  <si>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</si>
  <si>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</si>
  <si>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</si>
  <si>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</si>
  <si>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</si>
  <si>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</si>
  <si>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</si>
  <si>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</si>
  <si>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</si>
  <si>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</si>
  <si>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</si>
  <si>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</si>
  <si>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</si>
  <si>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</si>
  <si>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</si>
  <si>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</si>
  <si>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</si>
  <si>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</si>
  <si>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</si>
  <si>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</si>
  <si>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</si>
  <si>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</si>
  <si>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</si>
  <si>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</si>
  <si>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</si>
  <si>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</si>
  <si>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</si>
  <si>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</si>
  <si>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</si>
  <si>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</si>
  <si>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</si>
  <si>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</si>
  <si>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</si>
  <si>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</si>
  <si>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</si>
  <si>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</si>
  <si>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</si>
  <si>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</si>
  <si>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</si>
  <si>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</si>
  <si>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</si>
  <si>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</si>
  <si>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</si>
  <si>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</si>
  <si>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</si>
  <si>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</si>
  <si>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</si>
  <si>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</si>
  <si>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</si>
  <si>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</si>
  <si>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</si>
  <si>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</si>
  <si>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</si>
  <si>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</si>
  <si>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</si>
  <si>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</si>
  <si>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</si>
  <si>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</si>
  <si>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</si>
  <si>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</si>
  <si>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</si>
  <si>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</si>
  <si>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</si>
  <si>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</si>
  <si>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</si>
  <si>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</si>
  <si>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</si>
  <si>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</si>
  <si>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</si>
  <si>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</si>
  <si>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</si>
  <si>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</si>
  <si>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</si>
  <si>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</si>
  <si>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</si>
  <si>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</si>
  <si>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</si>
  <si>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</si>
  <si>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</si>
  <si>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</si>
  <si>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</si>
  <si>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</si>
  <si>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</si>
  <si>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</si>
  <si>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</si>
  <si>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</si>
  <si>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</si>
  <si>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</si>
  <si>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</si>
  <si>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</si>
  <si>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</si>
  <si>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</si>
  <si>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</si>
  <si>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</si>
  <si>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</si>
  <si>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</si>
  <si>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</si>
  <si>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</si>
  <si>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</si>
  <si>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</si>
  <si>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</si>
  <si>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</si>
  <si>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</si>
  <si>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</si>
  <si>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</si>
  <si>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</si>
  <si>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</si>
  <si>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</si>
  <si>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</si>
  <si>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</si>
  <si>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</si>
  <si>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</si>
  <si>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</si>
  <si>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</si>
  <si>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</si>
  <si>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</si>
  <si>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</si>
  <si>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</si>
  <si>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</si>
  <si>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</si>
  <si>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</si>
  <si>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</si>
  <si>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</si>
  <si>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</si>
  <si>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</si>
  <si>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</si>
  <si>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</si>
  <si>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</si>
  <si>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</si>
  <si>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</si>
  <si>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</si>
  <si>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</si>
  <si>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</si>
  <si>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</si>
  <si>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</si>
  <si>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</si>
  <si>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</si>
  <si>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</si>
  <si>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</si>
  <si>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</si>
  <si>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</si>
  <si>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</si>
  <si>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</si>
  <si>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</si>
  <si>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</si>
  <si>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</si>
  <si>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</si>
  <si>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</si>
  <si>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</si>
  <si>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</si>
  <si>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</si>
  <si>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</si>
  <si>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</si>
  <si>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</si>
  <si>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</si>
  <si>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</si>
  <si>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</si>
  <si>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</si>
  <si>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</si>
  <si>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</si>
  <si>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</si>
  <si>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</si>
  <si>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</si>
  <si>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</si>
  <si>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</si>
  <si>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</si>
  <si>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</si>
  <si>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</si>
  <si>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</si>
  <si>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</si>
  <si>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</si>
  <si>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</si>
  <si>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</si>
  <si>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</si>
  <si>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</si>
  <si>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</si>
  <si>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</si>
  <si>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</si>
  <si>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</si>
  <si>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</si>
  <si>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</si>
  <si>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</si>
  <si>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</si>
  <si>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</si>
  <si>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</si>
  <si>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</si>
  <si>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</si>
  <si>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</si>
  <si>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</si>
  <si>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</si>
  <si>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</si>
  <si>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</si>
  <si>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</si>
  <si>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</si>
  <si>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</si>
  <si>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</si>
  <si>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</si>
  <si>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</si>
  <si>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</si>
  <si>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</si>
  <si>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</si>
  <si>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</si>
  <si>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</si>
  <si>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</si>
  <si>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</si>
  <si>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</si>
  <si>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</si>
  <si>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</si>
  <si>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</si>
  <si>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</si>
  <si>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</si>
  <si>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</si>
  <si>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</si>
  <si>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</si>
  <si>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</si>
  <si>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</si>
  <si>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</si>
  <si>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</si>
  <si>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</si>
  <si>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</si>
  <si>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</si>
  <si>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</si>
  <si>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</si>
  <si>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</si>
  <si>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</si>
  <si>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</si>
  <si>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</si>
  <si>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</si>
  <si>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</si>
  <si>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</si>
  <si>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</si>
  <si>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</si>
  <si>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</si>
  <si>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</si>
  <si>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</si>
  <si>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</si>
  <si>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</si>
  <si>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</si>
  <si>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</si>
  <si>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</si>
  <si>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</si>
  <si>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</si>
  <si>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</si>
  <si>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</si>
  <si>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</si>
  <si>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</si>
  <si>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</si>
  <si>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</si>
  <si>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</si>
  <si>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</si>
  <si>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</si>
  <si>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</si>
  <si>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</si>
  <si>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</si>
  <si>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</si>
  <si>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</si>
  <si>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</si>
  <si>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</si>
  <si>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</si>
  <si>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</si>
  <si>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</si>
  <si>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</si>
  <si>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</si>
  <si>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</si>
  <si>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</si>
  <si>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</si>
  <si>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</si>
  <si>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</si>
  <si>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</si>
  <si>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</si>
  <si>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</si>
  <si>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</si>
  <si>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</si>
  <si>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</si>
  <si>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</si>
  <si>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</si>
  <si>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</si>
  <si>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</si>
  <si>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</si>
  <si>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</si>
  <si>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</si>
  <si>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</si>
  <si>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</si>
  <si>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</si>
  <si>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</si>
  <si>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</si>
  <si>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</si>
  <si>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</si>
  <si>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</si>
  <si>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</si>
  <si>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</si>
  <si>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</si>
  <si>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</si>
  <si>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</si>
  <si>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</si>
  <si>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</si>
  <si>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</si>
  <si>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</si>
  <si>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</si>
  <si>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</si>
  <si>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</si>
  <si>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</si>
  <si>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</si>
  <si>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</si>
  <si>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</si>
  <si>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</si>
  <si>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</si>
  <si>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</si>
  <si>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</si>
  <si>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</si>
  <si>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</si>
  <si>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</si>
  <si>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</si>
  <si>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</si>
  <si>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</si>
  <si>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</si>
  <si>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</si>
  <si>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</si>
  <si>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</si>
  <si>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</si>
  <si>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</si>
  <si>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</si>
  <si>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</si>
  <si>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</si>
  <si>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</si>
  <si>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</si>
  <si>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</si>
  <si>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</si>
  <si>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</si>
  <si>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</si>
  <si>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</si>
  <si>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</si>
  <si>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</si>
  <si>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</si>
  <si>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</si>
  <si>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</si>
  <si>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</si>
  <si>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</si>
  <si>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</si>
  <si>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</si>
  <si>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</si>
  <si>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</si>
  <si>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</si>
  <si>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</si>
  <si>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</si>
  <si>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</si>
  <si>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</si>
  <si>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</si>
  <si>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</si>
  <si>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</si>
  <si>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</si>
  <si>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</si>
  <si>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</si>
  <si>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</si>
  <si>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</si>
  <si>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</si>
  <si>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</si>
  <si>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</si>
  <si>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</si>
  <si>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</si>
  <si>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</si>
  <si>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</si>
  <si>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</si>
  <si>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</si>
  <si>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</si>
  <si>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</si>
  <si>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</si>
  <si>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</si>
  <si>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</si>
  <si>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</si>
  <si>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</si>
  <si>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</si>
  <si>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</si>
  <si>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</si>
  <si>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</si>
  <si>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</si>
  <si>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</si>
  <si>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</si>
  <si>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</si>
  <si>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</si>
  <si>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</si>
  <si>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</si>
  <si>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</si>
  <si>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</si>
  <si>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</si>
  <si>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</si>
  <si>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</si>
  <si>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</si>
  <si>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</si>
  <si>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</si>
  <si>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</si>
  <si>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</si>
  <si>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</si>
  <si>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</si>
  <si>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</si>
  <si>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</si>
  <si>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</si>
  <si>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</si>
  <si>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</si>
  <si>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</si>
  <si>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</si>
  <si>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</si>
  <si>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</si>
  <si>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</si>
  <si>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</si>
  <si>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</si>
  <si>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</si>
  <si>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</si>
  <si>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</si>
  <si>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</si>
  <si>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</si>
  <si>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</si>
  <si>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</si>
  <si>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</si>
  <si>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</si>
  <si>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</si>
  <si>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</si>
  <si>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</si>
  <si>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</si>
  <si>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</si>
  <si>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</si>
  <si>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</si>
  <si>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</si>
  <si>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</si>
  <si>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</si>
  <si>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</si>
  <si>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</si>
  <si>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</si>
  <si>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</si>
  <si>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</si>
  <si>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</si>
  <si>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</si>
  <si>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</si>
  <si>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</si>
  <si>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</si>
  <si>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</si>
  <si>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</si>
  <si>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</si>
  <si>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</si>
  <si>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</si>
  <si>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</si>
  <si>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</si>
  <si>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</si>
  <si>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</si>
  <si>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</si>
  <si>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</si>
  <si>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</si>
  <si>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</si>
  <si>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</si>
  <si>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</si>
  <si>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</si>
  <si>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</si>
  <si>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</si>
  <si>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</si>
  <si>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</si>
  <si>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</si>
  <si>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</si>
  <si>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</si>
  <si>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</si>
  <si>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</si>
  <si>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</si>
  <si>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</si>
  <si>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</si>
  <si>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</si>
  <si>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</si>
  <si>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</si>
  <si>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</si>
  <si>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</si>
  <si>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</si>
  <si>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</si>
  <si>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</si>
  <si>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</si>
  <si>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</si>
  <si>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</si>
  <si>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</si>
  <si>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</si>
  <si>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</si>
  <si>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</si>
  <si>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</si>
  <si>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</si>
  <si>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</si>
  <si>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</si>
  <si>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</si>
  <si>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</si>
  <si>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</si>
  <si>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</si>
  <si>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</si>
  <si>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</si>
  <si>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</si>
  <si>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</si>
  <si>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</si>
  <si>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</si>
  <si>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</si>
  <si>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</si>
  <si>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</si>
  <si>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</si>
  <si>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</si>
  <si>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</si>
  <si>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</si>
  <si>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</si>
  <si>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</si>
  <si>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</si>
  <si>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</si>
  <si>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</si>
  <si>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</si>
  <si>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</si>
  <si>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</si>
  <si>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</si>
  <si>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</si>
  <si>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</si>
  <si>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</si>
  <si>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</si>
  <si>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</si>
  <si>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</si>
  <si>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</si>
  <si>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</si>
  <si>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</si>
  <si>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</si>
  <si>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</si>
  <si>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</si>
  <si>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</si>
  <si>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</si>
  <si>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</si>
  <si>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</si>
  <si>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</si>
  <si>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</si>
  <si>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</si>
  <si>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</si>
  <si>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</si>
  <si>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</si>
  <si>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</si>
  <si>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</si>
  <si>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</si>
  <si>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</si>
  <si>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</si>
  <si>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</si>
  <si>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</si>
  <si>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</si>
  <si>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</si>
  <si>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</si>
  <si>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</si>
  <si>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</si>
  <si>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</si>
  <si>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</si>
  <si>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</si>
  <si>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</si>
  <si>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</si>
  <si>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</si>
  <si>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</si>
  <si>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</si>
  <si>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</si>
  <si>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</si>
  <si>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</si>
  <si>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</si>
  <si>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</si>
  <si>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</si>
  <si>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</si>
  <si>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</si>
  <si>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</si>
  <si>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</si>
  <si>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</si>
  <si>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</si>
  <si>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</si>
  <si>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</si>
  <si>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</si>
  <si>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</si>
  <si>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</si>
  <si>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</si>
  <si>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</si>
  <si>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</si>
  <si>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</si>
  <si>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</si>
  <si>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</si>
  <si>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</si>
  <si>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</si>
  <si>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</si>
  <si>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</si>
  <si>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</si>
  <si>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</si>
  <si>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</si>
  <si>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</si>
  <si>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</si>
  <si>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</si>
  <si>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</si>
  <si>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</si>
  <si>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</si>
  <si>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</si>
  <si>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</si>
  <si>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</si>
  <si>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</si>
  <si>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</si>
  <si>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</si>
  <si>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</si>
  <si>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</si>
  <si>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</si>
  <si>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</si>
  <si>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</si>
  <si>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</si>
  <si>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</si>
  <si>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</si>
  <si>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</si>
  <si>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</si>
  <si>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</si>
  <si>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</si>
  <si>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</si>
  <si>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</si>
  <si>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</si>
  <si>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</si>
  <si>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</si>
  <si>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</si>
  <si>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</si>
  <si>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</si>
  <si>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</si>
  <si>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</si>
  <si>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</si>
  <si>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</si>
  <si>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</si>
  <si>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</si>
  <si>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</si>
  <si>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</si>
  <si>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</si>
  <si>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</si>
  <si>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</si>
  <si>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</si>
  <si>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</si>
  <si>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</si>
  <si>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</si>
  <si>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</si>
  <si>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</si>
  <si>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</si>
  <si>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</si>
  <si>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</si>
  <si>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</si>
  <si>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</si>
  <si>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</si>
  <si>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</si>
  <si>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</si>
  <si>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</si>
  <si>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</si>
  <si>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</si>
  <si>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</si>
  <si>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</si>
  <si>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</si>
  <si>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</si>
  <si>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</si>
  <si>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</si>
  <si>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</si>
  <si>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</si>
  <si>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</si>
  <si>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</si>
  <si>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</si>
  <si>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</si>
  <si>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</si>
  <si>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</si>
  <si>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</si>
  <si>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</si>
  <si>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</si>
  <si>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</si>
  <si>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</si>
  <si>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</si>
  <si>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</si>
  <si>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</si>
  <si>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</si>
  <si>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</si>
  <si>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</si>
  <si>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</si>
  <si>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</si>
  <si>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</si>
  <si>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</si>
  <si>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</si>
  <si>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</si>
  <si>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</si>
  <si>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</si>
  <si>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</si>
  <si>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</si>
  <si>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</si>
  <si>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</si>
  <si>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</si>
  <si>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</si>
  <si>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</si>
  <si>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</si>
  <si>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</si>
  <si>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</si>
  <si>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</si>
  <si>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</si>
  <si>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</si>
  <si>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</si>
  <si>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</si>
  <si>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</si>
  <si>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</si>
  <si>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</si>
  <si>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</si>
  <si>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</si>
  <si>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</si>
  <si>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</si>
  <si>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</si>
  <si>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</si>
  <si>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</si>
  <si>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</si>
  <si>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</si>
  <si>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</si>
  <si>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</si>
  <si>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</si>
  <si>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</si>
  <si>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</si>
  <si>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</si>
  <si>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</si>
  <si>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</si>
  <si>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</si>
  <si>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</si>
  <si>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</si>
  <si>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</si>
  <si>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</si>
  <si>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</si>
  <si>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</si>
  <si>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</si>
  <si>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</si>
  <si>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</si>
  <si>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</si>
  <si>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</si>
  <si>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</si>
  <si>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</si>
  <si>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</si>
  <si>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</si>
  <si>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</si>
  <si>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</si>
  <si>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</si>
  <si>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</si>
  <si>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</si>
  <si>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</si>
  <si>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</si>
  <si>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</si>
  <si>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</si>
  <si>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</si>
  <si>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</si>
  <si>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</si>
  <si>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</si>
  <si>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</si>
  <si>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</si>
  <si>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</si>
  <si>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</si>
  <si>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</si>
  <si>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</si>
  <si>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</si>
  <si>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</si>
  <si>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</si>
  <si>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</si>
  <si>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</si>
  <si>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</si>
  <si>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</si>
  <si>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</si>
  <si>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</si>
  <si>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</si>
  <si>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</si>
  <si>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</si>
  <si>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</si>
  <si>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</si>
  <si>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</si>
  <si>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</si>
  <si>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</si>
  <si>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</si>
  <si>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</si>
  <si>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</si>
  <si>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</si>
  <si>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</si>
  <si>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</si>
  <si>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</si>
  <si>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</si>
  <si>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</si>
  <si>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</si>
  <si>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</si>
  <si>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</si>
  <si>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</si>
  <si>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</si>
  <si>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</si>
  <si>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</si>
  <si>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</si>
  <si>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</si>
  <si>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</si>
  <si>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</si>
  <si>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</si>
  <si>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</si>
  <si>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</si>
  <si>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</si>
  <si>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</si>
  <si>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</si>
  <si>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</si>
  <si>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</si>
  <si>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</si>
  <si>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</si>
  <si>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</si>
  <si>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</si>
  <si>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</si>
  <si>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</si>
  <si>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</si>
  <si>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</si>
  <si>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</si>
  <si>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</si>
  <si>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</si>
  <si>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</si>
  <si>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</si>
  <si>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</si>
  <si>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</si>
  <si>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</si>
  <si>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</si>
  <si>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</si>
  <si>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</si>
  <si>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</si>
  <si>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</si>
  <si>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</si>
  <si>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</si>
  <si>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</si>
  <si>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</si>
  <si>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</si>
  <si>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</si>
  <si>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</si>
  <si>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</si>
  <si>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</si>
  <si>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</si>
  <si>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</si>
  <si>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</si>
  <si>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</si>
  <si>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</si>
  <si>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</si>
  <si>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</si>
  <si>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</si>
  <si>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</si>
  <si>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</si>
  <si>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</si>
  <si>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</si>
  <si>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</si>
  <si>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</si>
  <si>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</si>
  <si>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</si>
  <si>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</si>
  <si>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</si>
  <si>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</si>
  <si>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</si>
  <si>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</si>
  <si>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</si>
  <si>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</si>
  <si>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</si>
  <si>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</si>
  <si>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</si>
  <si>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</si>
  <si>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</si>
  <si>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</si>
  <si>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</si>
  <si>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</si>
  <si>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</si>
  <si>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</si>
  <si>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</si>
  <si>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</si>
  <si>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</si>
  <si>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</si>
  <si>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</si>
  <si>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</si>
  <si>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</si>
  <si>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</si>
  <si>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</si>
  <si>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</si>
  <si>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</si>
  <si>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</si>
  <si>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</si>
  <si>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</si>
  <si>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</si>
  <si>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</si>
  <si>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</si>
  <si>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</si>
  <si>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</si>
  <si>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</si>
  <si>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</si>
  <si>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</si>
  <si>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</si>
  <si>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</si>
  <si>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</si>
  <si>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</si>
  <si>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</si>
  <si>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</si>
  <si>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</si>
  <si>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</si>
  <si>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</si>
  <si>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</si>
  <si>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</si>
  <si>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</si>
  <si>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</si>
  <si>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</si>
  <si>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</si>
  <si>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</si>
  <si>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</si>
  <si>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</si>
  <si>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</si>
  <si>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</si>
  <si>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</si>
  <si>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</si>
  <si>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</si>
  <si>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</si>
  <si>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</si>
  <si>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</si>
  <si>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</si>
  <si>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</si>
  <si>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</si>
  <si>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</si>
  <si>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</si>
  <si>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</si>
  <si>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</si>
  <si>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</si>
  <si>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</si>
  <si>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</si>
  <si>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</si>
  <si>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</si>
  <si>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</si>
  <si>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</si>
  <si>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</si>
  <si>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</si>
  <si>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</si>
  <si>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</si>
  <si>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</si>
  <si>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</si>
  <si>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</si>
  <si>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</si>
  <si>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</si>
  <si>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</si>
  <si>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</si>
  <si>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</si>
  <si>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</si>
  <si>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</si>
  <si>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</si>
  <si>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</si>
  <si>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</si>
  <si>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</si>
  <si>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</si>
  <si>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</si>
  <si>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</si>
  <si>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</si>
  <si>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</si>
  <si>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</si>
  <si>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</si>
  <si>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</si>
  <si>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</si>
  <si>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</si>
  <si>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</si>
  <si>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</si>
  <si>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</si>
  <si>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</si>
  <si>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</si>
  <si>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</si>
  <si>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</si>
  <si>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</si>
  <si>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</si>
  <si>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</si>
  <si>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</si>
  <si>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</si>
  <si>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</si>
  <si>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</si>
  <si>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</si>
  <si>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</si>
  <si>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</si>
  <si>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</si>
  <si>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</si>
  <si>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</si>
  <si>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</si>
  <si>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</si>
  <si>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</si>
  <si>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</si>
  <si>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</si>
  <si>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</si>
  <si>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</si>
  <si>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</si>
  <si>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</si>
  <si>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</si>
  <si>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</si>
  <si>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</si>
  <si>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</si>
  <si>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</si>
  <si>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</si>
  <si>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</si>
  <si>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</si>
  <si>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</si>
  <si>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</si>
  <si>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</si>
  <si>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</si>
  <si>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</si>
  <si>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</si>
  <si>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</si>
  <si>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</si>
  <si>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</si>
  <si>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</si>
  <si>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</si>
  <si>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</si>
  <si>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</si>
  <si>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</si>
  <si>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</si>
  <si>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</si>
  <si>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</si>
  <si>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</si>
  <si>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</si>
  <si>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</si>
  <si>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</si>
  <si>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</si>
  <si>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</si>
  <si>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</si>
  <si>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</si>
  <si>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</si>
  <si>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</si>
  <si>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</si>
  <si>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</si>
  <si>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</si>
  <si>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</si>
  <si>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</si>
  <si>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</si>
  <si>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</si>
  <si>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</si>
  <si>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</si>
  <si>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</si>
  <si>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</si>
  <si>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</si>
  <si>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</si>
  <si>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</si>
  <si>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</si>
  <si>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</si>
  <si>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</si>
  <si>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</si>
  <si>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</si>
  <si>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</si>
  <si>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</si>
  <si>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</si>
  <si>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</si>
  <si>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</si>
  <si>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</si>
  <si>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</si>
  <si>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</si>
  <si>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</si>
  <si>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</si>
  <si>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</si>
  <si>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</si>
  <si>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</si>
  <si>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</si>
  <si>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</si>
  <si>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</si>
  <si>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</si>
  <si>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</si>
  <si>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</si>
  <si>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</si>
  <si>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</si>
  <si>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</si>
  <si>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</si>
  <si>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</si>
  <si>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</si>
  <si>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</si>
  <si>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</si>
  <si>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</si>
  <si>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</si>
  <si>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</si>
  <si>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</si>
  <si>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</si>
  <si>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</si>
  <si>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</si>
  <si>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</si>
  <si>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</si>
  <si>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</si>
  <si>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</si>
  <si>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</si>
  <si>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</si>
  <si>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</si>
  <si>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</si>
  <si>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</si>
  <si>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</si>
  <si>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</si>
  <si>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</si>
  <si>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</si>
  <si>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</si>
  <si>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</si>
  <si>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</si>
  <si>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</si>
  <si>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</si>
  <si>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</si>
  <si>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</si>
  <si>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</si>
  <si>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</si>
  <si>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</si>
  <si>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</si>
  <si>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</si>
  <si>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</si>
  <si>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</si>
  <si>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</si>
  <si>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</si>
  <si>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</si>
  <si>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</si>
  <si>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</si>
  <si>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</si>
  <si>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</si>
  <si>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</si>
  <si>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</si>
  <si>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</si>
  <si>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</si>
  <si>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</si>
  <si>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</si>
  <si>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</si>
  <si>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</si>
  <si>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</si>
  <si>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</si>
  <si>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</si>
  <si>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</si>
  <si>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</si>
  <si>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</si>
  <si>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</si>
  <si>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</si>
  <si>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</si>
  <si>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</si>
  <si>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</si>
  <si>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</si>
  <si>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</si>
  <si>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</si>
  <si>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</si>
  <si>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</si>
  <si>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</si>
  <si>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</si>
  <si>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</si>
  <si>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</si>
  <si>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</si>
  <si>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</si>
  <si>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</si>
  <si>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</si>
  <si>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</si>
  <si>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</si>
  <si>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</si>
  <si>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</si>
  <si>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</si>
  <si>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</si>
  <si>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</si>
  <si>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</si>
  <si>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</si>
  <si>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</si>
  <si>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</si>
  <si>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</si>
  <si>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</si>
  <si>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</si>
  <si>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</si>
  <si>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</si>
  <si>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</si>
  <si>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</si>
  <si>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</si>
  <si>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</si>
  <si>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</si>
  <si>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</si>
  <si>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</si>
  <si>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</si>
  <si>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</si>
  <si>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</si>
  <si>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</si>
  <si>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</si>
  <si>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</si>
  <si>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</si>
  <si>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</si>
  <si>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</si>
  <si>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</si>
  <si>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</si>
  <si>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</si>
  <si>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</si>
  <si>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</si>
  <si>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</si>
  <si>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</si>
  <si>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</si>
  <si>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</si>
  <si>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</si>
  <si>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</si>
  <si>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</si>
  <si>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</si>
  <si>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</si>
  <si>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</si>
  <si>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</si>
  <si>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</si>
  <si>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</si>
  <si>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</si>
  <si>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</si>
  <si>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</si>
  <si>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</si>
  <si>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</si>
  <si>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</si>
  <si>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</si>
  <si>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</si>
  <si>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</si>
  <si>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</si>
  <si>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</si>
  <si>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</si>
  <si>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</si>
  <si>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</si>
  <si>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</si>
  <si>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</si>
  <si>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</si>
  <si>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</si>
  <si>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</si>
  <si>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</si>
  <si>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</si>
  <si>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</si>
  <si>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</si>
  <si>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</si>
  <si>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</si>
  <si>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</si>
  <si>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</si>
  <si>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</si>
  <si>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</si>
  <si>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</si>
  <si>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</si>
  <si>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</si>
  <si>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</si>
  <si>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</si>
  <si>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</si>
  <si>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</si>
  <si>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</si>
  <si>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</si>
  <si>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</si>
  <si>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</si>
  <si>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</si>
  <si>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</si>
  <si>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</si>
  <si>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</si>
  <si>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</si>
  <si>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</si>
  <si>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</si>
  <si>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</si>
  <si>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</si>
  <si>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</si>
  <si>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</si>
  <si>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</si>
  <si>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</si>
  <si>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</si>
  <si>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</si>
  <si>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</si>
  <si>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</si>
  <si>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</si>
  <si>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</si>
  <si>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</si>
  <si>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</si>
  <si>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</si>
  <si>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</si>
  <si>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</si>
  <si>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</si>
  <si>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</si>
  <si>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</si>
  <si>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</si>
  <si>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</si>
  <si>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</si>
  <si>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</si>
  <si>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</si>
  <si>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</si>
  <si>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</si>
  <si>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</si>
  <si>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</si>
  <si>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</si>
  <si>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</si>
  <si>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</si>
  <si>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</si>
  <si>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</si>
  <si>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</si>
  <si>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</si>
  <si>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</si>
  <si>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</si>
  <si>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</si>
  <si>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</si>
  <si>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</si>
  <si>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</si>
  <si>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</si>
  <si>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</si>
  <si>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</si>
  <si>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</si>
  <si>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</si>
  <si>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</si>
  <si>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</si>
  <si>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</si>
  <si>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</si>
  <si>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</si>
  <si>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</si>
  <si>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</si>
  <si>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</si>
  <si>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</si>
  <si>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</si>
  <si>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</si>
  <si>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</si>
  <si>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</si>
  <si>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</si>
  <si>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</si>
  <si>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</si>
  <si>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</si>
  <si>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</si>
  <si>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</si>
  <si>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</si>
  <si>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</si>
  <si>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</si>
  <si>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</si>
  <si>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</si>
  <si>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</si>
  <si>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</si>
  <si>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</si>
  <si>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</si>
  <si>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</si>
  <si>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</si>
  <si>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</si>
  <si>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</si>
  <si>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</si>
  <si>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</si>
  <si>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</si>
  <si>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</si>
  <si>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</si>
  <si>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</si>
  <si>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</si>
  <si>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</si>
  <si>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</si>
  <si>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</si>
  <si>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</si>
  <si>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</si>
  <si>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</si>
  <si>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</si>
  <si>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</si>
  <si>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</si>
  <si>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</si>
  <si>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</si>
  <si>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</si>
  <si>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</si>
  <si>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</si>
  <si>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</si>
  <si>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</si>
  <si>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</si>
  <si>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</si>
  <si>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</si>
  <si>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</si>
  <si>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</si>
  <si>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</si>
  <si>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</si>
  <si>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</si>
  <si>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</si>
  <si>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</si>
  <si>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</si>
  <si>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</si>
  <si>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</si>
  <si>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</si>
  <si>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</si>
  <si>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</si>
  <si>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</si>
  <si>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</si>
  <si>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</si>
  <si>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</si>
  <si>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</si>
  <si>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</si>
  <si>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</si>
  <si>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</si>
  <si>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</si>
  <si>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</si>
  <si>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</si>
  <si>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</si>
  <si>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</si>
  <si>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</si>
  <si>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</si>
  <si>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</si>
  <si>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</si>
  <si>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</si>
  <si>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</si>
  <si>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</si>
  <si>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</si>
  <si>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</si>
  <si>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</si>
  <si>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</si>
  <si>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</si>
  <si>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</si>
  <si>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</si>
  <si>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</si>
  <si>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</si>
  <si>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</si>
  <si>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</si>
  <si>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</si>
  <si>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</si>
  <si>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</si>
  <si>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</si>
  <si>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</si>
  <si>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</si>
  <si>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</si>
  <si>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</si>
  <si>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</si>
  <si>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</si>
  <si>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</si>
  <si>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</si>
  <si>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</si>
  <si>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</si>
  <si>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</si>
  <si>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</si>
  <si>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</si>
  <si>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</si>
  <si>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</si>
  <si>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</si>
  <si>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</si>
  <si>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</si>
  <si>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</si>
  <si>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</si>
  <si>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</si>
  <si>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</si>
  <si>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</si>
  <si>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</si>
  <si>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</si>
  <si>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</si>
  <si>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</si>
  <si>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</si>
  <si>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</si>
  <si>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</si>
  <si>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</si>
  <si>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</si>
  <si>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</si>
  <si>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</si>
  <si>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</si>
  <si>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</si>
  <si>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</si>
  <si>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</si>
  <si>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</si>
  <si>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</si>
  <si>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</si>
  <si>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</si>
  <si>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</si>
  <si>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</si>
  <si>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</si>
  <si>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</si>
  <si>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</si>
  <si>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</si>
  <si>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</si>
  <si>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</si>
  <si>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</si>
  <si>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</si>
  <si>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</si>
  <si>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</si>
  <si>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</si>
  <si>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</si>
  <si>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</si>
  <si>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</si>
  <si>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</si>
  <si>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</si>
  <si>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</si>
  <si>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</si>
  <si>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</si>
  <si>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</si>
  <si>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</si>
  <si>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</si>
  <si>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</si>
  <si>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</si>
  <si>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</si>
  <si>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</si>
  <si>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</si>
  <si>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</si>
  <si>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</si>
  <si>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</si>
  <si>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</si>
  <si>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</si>
  <si>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</si>
  <si>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</si>
  <si>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</si>
  <si>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</si>
  <si>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</si>
  <si>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</si>
  <si>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</si>
  <si>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</si>
  <si>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</si>
  <si>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</si>
  <si>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</si>
  <si>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</si>
  <si>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</si>
  <si>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</si>
  <si>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</si>
  <si>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</si>
  <si>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</si>
  <si>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</si>
  <si>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</si>
  <si>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</si>
  <si>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</si>
  <si>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</si>
  <si>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</si>
  <si>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</si>
  <si>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</si>
  <si>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</si>
  <si>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</si>
  <si>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</si>
  <si>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</si>
  <si>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</si>
  <si>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</si>
  <si>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</si>
  <si>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</si>
  <si>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</si>
  <si>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</si>
  <si>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</si>
  <si>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</si>
  <si>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</si>
  <si>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</si>
  <si>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</si>
  <si>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</si>
  <si>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</si>
  <si>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</si>
  <si>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</si>
  <si>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</si>
  <si>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</si>
  <si>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</si>
  <si>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</si>
  <si>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</si>
  <si>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</si>
  <si>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</si>
  <si>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</si>
  <si>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</si>
  <si>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</si>
  <si>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</si>
  <si>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</si>
  <si>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</si>
  <si>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</si>
  <si>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</si>
  <si>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</si>
  <si>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</si>
  <si>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</si>
  <si>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</si>
  <si>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</si>
  <si>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</si>
  <si>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</si>
  <si>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</si>
  <si>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</si>
  <si>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</si>
  <si>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</si>
  <si>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</si>
  <si>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</si>
  <si>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</si>
  <si>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</si>
  <si>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</si>
  <si>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</si>
  <si>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</si>
  <si>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</si>
  <si>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</si>
  <si>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</si>
  <si>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</si>
  <si>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</si>
  <si>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</si>
  <si>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</si>
  <si>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</si>
  <si>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</si>
  <si>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</si>
  <si>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</si>
  <si>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</si>
  <si>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</si>
  <si>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</si>
  <si>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</si>
  <si>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</si>
  <si>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</si>
  <si>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</si>
  <si>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</si>
  <si>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</si>
  <si>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</si>
  <si>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</si>
  <si>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</si>
  <si>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</si>
  <si>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</si>
  <si>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</si>
  <si>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</si>
  <si>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</si>
  <si>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</si>
  <si>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</si>
  <si>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</si>
  <si>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</si>
  <si>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</si>
  <si>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</si>
  <si>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</si>
  <si>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</si>
  <si>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</si>
  <si>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</si>
  <si>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</si>
  <si>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</si>
  <si>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</si>
  <si>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</si>
  <si>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</si>
  <si>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</si>
  <si>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</si>
  <si>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</si>
  <si>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</si>
  <si>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</si>
  <si>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</si>
  <si>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</si>
  <si>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</si>
  <si>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</si>
  <si>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</si>
  <si>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</si>
  <si>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</si>
  <si>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</si>
  <si>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</si>
  <si>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</si>
  <si>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</si>
  <si>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</si>
  <si>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</si>
  <si>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</si>
  <si>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</si>
  <si>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</si>
  <si>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</si>
  <si>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</si>
  <si>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</si>
  <si>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</si>
  <si>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</si>
  <si>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</si>
  <si>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</si>
  <si>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</si>
  <si>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</si>
  <si>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</si>
  <si>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</si>
  <si>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</si>
  <si>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</si>
  <si>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</si>
  <si>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</si>
  <si>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</si>
  <si>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</si>
  <si>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</si>
  <si>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</si>
  <si>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</si>
  <si>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</si>
  <si>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</si>
  <si>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</si>
  <si>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</si>
  <si>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</si>
  <si>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</si>
  <si>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</si>
  <si>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</si>
  <si>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</si>
  <si>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</si>
  <si>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</si>
  <si>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</si>
  <si>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</si>
  <si>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</si>
  <si>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</si>
  <si>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</si>
  <si>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</si>
  <si>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</si>
  <si>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</si>
  <si>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</si>
  <si>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</si>
  <si>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</si>
  <si>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</si>
  <si>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</si>
  <si>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</si>
  <si>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</si>
  <si>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</si>
  <si>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</si>
  <si>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</si>
  <si>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</si>
  <si>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</si>
  <si>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</si>
  <si>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</si>
  <si>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</si>
  <si>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</si>
  <si>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</si>
  <si>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</si>
  <si>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</si>
  <si>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</si>
  <si>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</si>
  <si>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</si>
  <si>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</si>
  <si>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</si>
  <si>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</si>
  <si>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</si>
  <si>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</si>
  <si>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</si>
  <si>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</si>
  <si>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</si>
  <si>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</si>
  <si>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</si>
  <si>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</si>
  <si>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</si>
  <si>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</si>
  <si>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</si>
  <si>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</si>
  <si>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</si>
  <si>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</si>
  <si>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</si>
  <si>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</si>
  <si>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</si>
  <si>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</si>
  <si>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</si>
  <si>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</si>
  <si>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</si>
  <si>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</si>
  <si>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</si>
  <si>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</si>
  <si>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</si>
  <si>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</si>
  <si>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</si>
  <si>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</si>
  <si>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</si>
  <si>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</si>
  <si>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</si>
  <si>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</si>
  <si>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</si>
  <si>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</si>
  <si>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</si>
  <si>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</si>
  <si>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</si>
  <si>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</si>
  <si>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</si>
  <si>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</si>
  <si>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</si>
  <si>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</si>
  <si>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</si>
  <si>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</si>
  <si>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</si>
  <si>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</si>
  <si>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</si>
  <si>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</si>
  <si>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</si>
  <si>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</si>
  <si>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</si>
  <si>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</si>
  <si>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</si>
  <si>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</si>
  <si>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</si>
  <si>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</si>
  <si>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</si>
  <si>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</si>
  <si>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</si>
  <si>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</si>
  <si>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</si>
  <si>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</si>
  <si>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</si>
  <si>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</si>
  <si>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</si>
  <si>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</si>
  <si>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</si>
  <si>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</si>
  <si>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</si>
  <si>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</si>
  <si>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</si>
  <si>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</si>
  <si>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</si>
  <si>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</si>
  <si>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</si>
  <si>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</si>
  <si>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</si>
  <si>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</si>
  <si>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</si>
  <si>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</si>
  <si>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</si>
  <si>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</si>
  <si>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</si>
  <si>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</si>
  <si>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</si>
  <si>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</si>
  <si>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</si>
  <si>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</si>
  <si>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</si>
  <si>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</si>
  <si>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</si>
  <si>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</si>
  <si>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</si>
  <si>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</si>
  <si>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</si>
  <si>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</si>
  <si>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</si>
  <si>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</si>
  <si>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</si>
  <si>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</si>
  <si>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</si>
  <si>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</si>
  <si>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</si>
  <si>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</si>
  <si>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</si>
  <si>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</si>
  <si>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</si>
  <si>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</si>
  <si>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</si>
  <si>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</si>
  <si>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</si>
  <si>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</si>
  <si>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</si>
  <si>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</si>
  <si>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</si>
  <si>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</si>
  <si>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</si>
  <si>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</si>
  <si>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</si>
  <si>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</si>
  <si>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</si>
  <si>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</si>
  <si>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</si>
  <si>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</si>
  <si>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</si>
  <si>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</si>
  <si>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</si>
  <si>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</si>
  <si>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</si>
  <si>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</si>
  <si>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</si>
  <si>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</si>
  <si>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</si>
  <si>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</si>
  <si>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</si>
  <si>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</si>
  <si>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</si>
  <si>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</si>
  <si>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</si>
  <si>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</si>
  <si>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</si>
  <si>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</si>
  <si>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</si>
  <si>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</si>
  <si>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</si>
  <si>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</si>
  <si>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</si>
  <si>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</si>
  <si>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</si>
  <si>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</si>
  <si>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</si>
  <si>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</si>
  <si>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</si>
  <si>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</si>
  <si>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</si>
  <si>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</si>
  <si>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</si>
  <si>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</si>
  <si>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</si>
  <si>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</si>
  <si>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</si>
  <si>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</si>
  <si>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</si>
  <si>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</si>
  <si>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</si>
  <si>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</si>
  <si>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</si>
  <si>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</si>
  <si>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</si>
  <si>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</si>
  <si>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</si>
  <si>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</si>
  <si>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</si>
  <si>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</si>
  <si>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</si>
  <si>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</si>
  <si>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</si>
  <si>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</si>
  <si>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</si>
  <si>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</si>
  <si>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</si>
  <si>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</si>
  <si>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</si>
  <si>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</si>
  <si>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</si>
  <si>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</si>
  <si>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</si>
  <si>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</si>
  <si>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</si>
  <si>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</si>
  <si>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</si>
  <si>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</si>
  <si>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</si>
  <si>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</si>
  <si>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</si>
  <si>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</si>
  <si>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</si>
  <si>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</si>
  <si>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</si>
  <si>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</si>
  <si>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</si>
  <si>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</si>
  <si>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</si>
  <si>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</si>
  <si>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</si>
  <si>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</si>
  <si>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</si>
  <si>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</si>
  <si>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</si>
  <si>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</si>
  <si>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</si>
  <si>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</si>
  <si>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</si>
  <si>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</si>
  <si>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</si>
  <si>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</si>
  <si>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</si>
  <si>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</si>
  <si>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</si>
  <si>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</si>
  <si>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</si>
  <si>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</si>
  <si>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</si>
  <si>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</si>
  <si>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</si>
  <si>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</si>
  <si>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</si>
  <si>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</si>
  <si>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</si>
  <si>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</si>
  <si>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</si>
  <si>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</si>
  <si>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</si>
  <si>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</si>
  <si>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</si>
  <si>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</si>
  <si>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</si>
  <si>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</si>
  <si>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</si>
  <si>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</si>
  <si>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</si>
  <si>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</si>
  <si>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</si>
  <si>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</si>
  <si>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</si>
  <si>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</si>
  <si>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</si>
  <si>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</si>
  <si>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</si>
  <si>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</si>
  <si>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</si>
  <si>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</si>
  <si>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</si>
  <si>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</si>
  <si>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</si>
  <si>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</si>
  <si>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</si>
  <si>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</si>
  <si>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</si>
  <si>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</si>
  <si>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</si>
  <si>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</si>
  <si>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</si>
  <si>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</si>
  <si>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</si>
  <si>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</si>
  <si>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</si>
  <si>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</si>
  <si>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</si>
  <si>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</si>
  <si>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</si>
  <si>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</si>
  <si>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</si>
  <si>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</si>
  <si>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</si>
  <si>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</si>
  <si>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</si>
  <si>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</si>
  <si>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</si>
  <si>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</si>
  <si>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</si>
  <si>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</si>
  <si>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</si>
  <si>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</si>
  <si>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</si>
  <si>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</si>
  <si>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</si>
  <si>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</si>
  <si>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</si>
  <si>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</si>
  <si>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</si>
  <si>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</si>
  <si>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</si>
  <si>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</si>
  <si>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</si>
  <si>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</si>
  <si>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</si>
  <si>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</si>
  <si>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</si>
  <si>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</si>
  <si>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</si>
  <si>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</si>
  <si>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</si>
  <si>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</si>
  <si>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</si>
  <si>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</si>
  <si>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</si>
  <si>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</si>
  <si>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</si>
  <si>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</si>
  <si>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</si>
  <si>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</si>
  <si>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</si>
  <si>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</si>
  <si>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</si>
  <si>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</si>
  <si>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</si>
  <si>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</si>
  <si>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</si>
  <si>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</si>
  <si>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</si>
  <si>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</si>
  <si>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</si>
  <si>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</si>
  <si>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</si>
  <si>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</si>
  <si>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</si>
  <si>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</si>
  <si>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</si>
  <si>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</si>
  <si>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</si>
  <si>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</si>
  <si>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</si>
  <si>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</si>
  <si>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</si>
  <si>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</si>
  <si>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</si>
  <si>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</si>
  <si>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</si>
  <si>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</si>
  <si>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</si>
  <si>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</si>
  <si>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</si>
  <si>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</si>
  <si>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</si>
  <si>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</si>
  <si>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</si>
  <si>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</si>
  <si>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</si>
  <si>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</si>
  <si>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</si>
  <si>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</si>
  <si>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</si>
  <si>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</si>
  <si>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</si>
  <si>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</si>
  <si>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</si>
  <si>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</si>
  <si>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</si>
  <si>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</si>
  <si>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</si>
  <si>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</si>
  <si>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</si>
  <si>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</si>
  <si>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</si>
  <si>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</si>
  <si>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</si>
  <si>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</si>
  <si>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</si>
  <si>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</si>
  <si>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</si>
  <si>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</si>
  <si>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</si>
  <si>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</si>
  <si>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</si>
  <si>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</si>
  <si>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</si>
  <si>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</si>
  <si>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</si>
  <si>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</si>
  <si>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</si>
  <si>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</si>
  <si>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</si>
  <si>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</si>
  <si>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</si>
  <si>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</si>
  <si>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</si>
  <si>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</si>
  <si>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</si>
  <si>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</si>
  <si>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</si>
  <si>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</si>
  <si>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</si>
  <si>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</si>
  <si>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</si>
  <si>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</si>
  <si>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</si>
  <si>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</si>
  <si>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</si>
  <si>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</si>
  <si>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</si>
  <si>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</si>
  <si>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</si>
  <si>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</si>
  <si>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</si>
  <si>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</si>
  <si>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</si>
  <si>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</si>
  <si>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</si>
  <si>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</si>
  <si>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</si>
  <si>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</si>
  <si>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</si>
  <si>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</si>
  <si>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</si>
  <si>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</si>
  <si>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</si>
  <si>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</si>
  <si>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</si>
  <si>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</si>
  <si>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</si>
  <si>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</si>
  <si>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</si>
  <si>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</si>
  <si>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</si>
  <si>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</si>
  <si>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</si>
  <si>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</si>
  <si>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</si>
  <si>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</si>
  <si>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</si>
  <si>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</si>
  <si>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</si>
  <si>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</si>
  <si>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</si>
  <si>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</si>
  <si>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</si>
  <si>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</si>
  <si>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</si>
  <si>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</si>
  <si>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</si>
  <si>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</si>
  <si>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</si>
  <si>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</si>
  <si>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</si>
  <si>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</si>
  <si>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</si>
  <si>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</si>
  <si>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</si>
  <si>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</si>
  <si>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</si>
  <si>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</si>
  <si>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</si>
  <si>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</si>
  <si>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</si>
  <si>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</si>
  <si>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</si>
  <si>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</si>
  <si>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</si>
  <si>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</si>
  <si>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</si>
  <si>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</si>
  <si>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</si>
  <si>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</si>
  <si>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</si>
  <si>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</si>
  <si>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</si>
  <si>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</si>
  <si>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</si>
  <si>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</si>
  <si>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</si>
  <si>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</si>
  <si>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</si>
  <si>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</si>
  <si>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</si>
  <si>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</si>
  <si>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</si>
  <si>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</si>
  <si>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</si>
  <si>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</si>
  <si>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</si>
  <si>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</si>
  <si>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</si>
  <si>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</si>
  <si>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</si>
  <si>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</si>
  <si>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</si>
  <si>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</si>
  <si>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</si>
  <si>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</si>
  <si>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</si>
  <si>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</si>
  <si>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</si>
  <si>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</si>
  <si>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</si>
  <si>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</si>
  <si>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</si>
  <si>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</si>
  <si>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</si>
  <si>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</si>
  <si>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</si>
  <si>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</si>
  <si>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</si>
  <si>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</si>
  <si>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</si>
  <si>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</si>
  <si>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</si>
  <si>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</si>
  <si>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</si>
  <si>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</si>
  <si>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</si>
  <si>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</si>
  <si>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</si>
  <si>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</si>
  <si>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</si>
  <si>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</si>
  <si>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</si>
  <si>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</si>
  <si>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</si>
  <si>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</si>
  <si>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</si>
  <si>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</si>
  <si>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</si>
  <si>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</si>
  <si>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</si>
  <si>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</si>
  <si>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</si>
  <si>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</si>
  <si>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</si>
  <si>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</si>
  <si>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</si>
  <si>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</si>
  <si>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</si>
  <si>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</si>
  <si>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</si>
  <si>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</si>
  <si>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</si>
  <si>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</si>
  <si>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</si>
  <si>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</si>
  <si>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</si>
  <si>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</si>
  <si>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</si>
  <si>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</si>
  <si>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</si>
  <si>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</si>
  <si>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</si>
  <si>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</si>
  <si>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</si>
  <si>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</si>
  <si>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</si>
  <si>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</si>
  <si>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</si>
  <si>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</si>
  <si>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</si>
  <si>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</si>
  <si>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</si>
  <si>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</si>
  <si>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</si>
  <si>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</si>
  <si>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</si>
  <si>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</si>
  <si>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</si>
  <si>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</si>
  <si>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</si>
  <si>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</si>
  <si>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</si>
  <si>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</si>
  <si>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</si>
  <si>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</si>
  <si>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</si>
  <si>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</si>
  <si>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</si>
  <si>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</si>
  <si>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</si>
  <si>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</si>
  <si>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</si>
  <si>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</si>
  <si>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</si>
  <si>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</si>
  <si>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</si>
  <si>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</si>
  <si>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</si>
  <si>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</si>
  <si>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</si>
  <si>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</si>
  <si>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</si>
  <si>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</si>
  <si>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</si>
  <si>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</si>
  <si>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</si>
  <si>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</si>
  <si>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</si>
  <si>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</si>
  <si>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</si>
  <si>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</si>
  <si>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</si>
  <si>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</si>
  <si>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</si>
  <si>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</si>
  <si>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</si>
  <si>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</si>
  <si>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</si>
  <si>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</si>
  <si>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</si>
  <si>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</si>
  <si>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</si>
  <si>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</si>
  <si>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</si>
  <si>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</si>
  <si>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</si>
  <si>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</si>
  <si>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</si>
  <si>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</si>
  <si>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</si>
  <si>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</si>
  <si>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</si>
  <si>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</si>
  <si>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</si>
  <si>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</si>
  <si>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</si>
  <si>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</si>
  <si>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</si>
  <si>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</si>
  <si>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</si>
  <si>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</si>
  <si>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</si>
  <si>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</si>
  <si>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</si>
  <si>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</si>
  <si>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</si>
  <si>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</si>
  <si>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</si>
  <si>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</si>
  <si>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</si>
  <si>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</si>
  <si>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</si>
  <si>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</si>
  <si>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</si>
  <si>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</si>
  <si>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</si>
  <si>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</si>
  <si>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</si>
  <si>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</si>
  <si>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</si>
  <si>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</si>
  <si>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</si>
  <si>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</si>
  <si>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</si>
  <si>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</si>
  <si>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</si>
  <si>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</si>
  <si>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</si>
  <si>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</si>
  <si>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</si>
  <si>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</si>
  <si>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</si>
  <si>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</si>
  <si>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</si>
  <si>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</si>
  <si>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</si>
  <si>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</si>
  <si>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</si>
  <si>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</si>
  <si>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</si>
  <si>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</si>
  <si>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</si>
  <si>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</si>
  <si>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</si>
  <si>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</si>
  <si>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</si>
  <si>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</si>
  <si>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</si>
  <si>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</si>
  <si>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</si>
  <si>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</si>
  <si>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</si>
  <si>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</si>
  <si>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</si>
  <si>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</si>
  <si>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</si>
  <si>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</si>
  <si>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</si>
  <si>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</si>
  <si>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</si>
  <si>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</si>
  <si>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</si>
  <si>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</si>
  <si>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</si>
  <si>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</si>
  <si>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</si>
  <si>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</si>
  <si>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</si>
  <si>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</si>
  <si>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</si>
  <si>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</si>
  <si>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</si>
  <si>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</si>
  <si>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</si>
  <si>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</si>
  <si>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</si>
  <si>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</si>
  <si>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</si>
  <si>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</si>
  <si>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</si>
  <si>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</si>
  <si>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</si>
  <si>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</si>
  <si>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</si>
  <si>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</si>
  <si>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</si>
  <si>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</si>
  <si>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</si>
  <si>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</si>
  <si>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</si>
  <si>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</si>
  <si>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</si>
  <si>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</si>
  <si>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</si>
  <si>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</si>
  <si>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</si>
  <si>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</si>
  <si>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</si>
  <si>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</si>
  <si>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</si>
  <si>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</si>
  <si>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</si>
  <si>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</si>
  <si>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</si>
  <si>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</si>
  <si>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</si>
  <si>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</si>
  <si>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</si>
  <si>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</si>
  <si>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</si>
  <si>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</si>
  <si>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</si>
  <si>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</si>
  <si>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</si>
  <si>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</si>
  <si>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</si>
  <si>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</si>
  <si>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</si>
  <si>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</si>
  <si>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</si>
  <si>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</si>
  <si>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</si>
  <si>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</si>
  <si>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</si>
  <si>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</si>
  <si>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</si>
  <si>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</si>
  <si>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</si>
  <si>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</si>
  <si>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</si>
  <si>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</si>
  <si>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</si>
  <si>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</si>
  <si>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</si>
  <si>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</si>
  <si>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</si>
  <si>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</si>
  <si>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</si>
  <si>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</si>
  <si>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</si>
  <si>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</si>
  <si>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</si>
  <si>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</si>
  <si>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</si>
  <si>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</si>
  <si>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</si>
  <si>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</si>
  <si>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</si>
  <si>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</si>
  <si>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</si>
  <si>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</si>
  <si>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</si>
  <si>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</si>
  <si>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</si>
  <si>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</si>
  <si>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</si>
  <si>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</si>
  <si>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</si>
  <si>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</si>
  <si>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</si>
  <si>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</si>
  <si>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</si>
  <si>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</si>
  <si>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</si>
  <si>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</si>
  <si>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</si>
  <si>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</si>
  <si>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</si>
  <si>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</si>
  <si>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</si>
  <si>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</si>
  <si>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</si>
  <si>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</si>
  <si>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</si>
  <si>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</si>
  <si>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</si>
  <si>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</si>
  <si>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</si>
  <si>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</si>
  <si>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</si>
  <si>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</si>
  <si>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</si>
  <si>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</si>
  <si>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</si>
  <si>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</si>
  <si>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</si>
  <si>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</si>
  <si>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</si>
  <si>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</si>
  <si>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</si>
  <si>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</si>
  <si>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</si>
  <si>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</si>
  <si>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</si>
  <si>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</si>
  <si>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</si>
  <si>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</si>
  <si>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</si>
  <si>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</si>
  <si>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</si>
  <si>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</si>
  <si>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</si>
  <si>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</si>
  <si>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</si>
  <si>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</si>
  <si>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</si>
  <si>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</si>
  <si>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</si>
  <si>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</si>
  <si>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</si>
  <si>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</si>
  <si>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</si>
  <si>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</si>
  <si>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</si>
  <si>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</si>
  <si>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</si>
  <si>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</si>
  <si>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</si>
  <si>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</si>
  <si>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</si>
  <si>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</si>
  <si>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</si>
  <si>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</si>
  <si>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</si>
  <si>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</si>
  <si>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</si>
  <si>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</si>
  <si>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</si>
  <si>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</si>
  <si>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</si>
  <si>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</si>
  <si>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</si>
  <si>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</si>
  <si>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</si>
  <si>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</si>
  <si>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</si>
  <si>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</si>
  <si>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</si>
  <si>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</si>
  <si>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</si>
  <si>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</si>
  <si>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</si>
  <si>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</si>
  <si>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</si>
  <si>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</si>
  <si>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</si>
  <si>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</si>
  <si>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</si>
  <si>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</si>
  <si>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</si>
  <si>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</si>
  <si>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</si>
  <si>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</si>
  <si>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</si>
  <si>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</si>
  <si>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</si>
  <si>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</si>
  <si>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</si>
  <si>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</si>
  <si>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</si>
  <si>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</si>
  <si>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</si>
  <si>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</si>
  <si>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</si>
  <si>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</si>
  <si>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</si>
  <si>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</si>
  <si>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</si>
  <si>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</si>
  <si>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</si>
  <si>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</si>
  <si>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</si>
  <si>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</si>
  <si>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</si>
  <si>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</si>
  <si>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</si>
  <si>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</si>
  <si>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</si>
  <si>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</si>
  <si>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</si>
  <si>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</si>
  <si>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</si>
  <si>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</si>
  <si>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</si>
  <si>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</si>
  <si>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</si>
  <si>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</si>
  <si>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</si>
  <si>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</si>
  <si>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</si>
  <si>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</si>
  <si>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</si>
  <si>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</si>
  <si>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</si>
  <si>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</si>
  <si>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</si>
  <si>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</si>
  <si>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</si>
  <si>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</si>
  <si>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</si>
  <si>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</si>
  <si>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</si>
  <si>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</si>
  <si>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</si>
  <si>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</si>
  <si>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</si>
  <si>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</si>
  <si>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</si>
  <si>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</si>
  <si>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</si>
  <si>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</si>
  <si>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</si>
  <si>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</si>
  <si>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</si>
  <si>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</si>
  <si>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</si>
  <si>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</si>
  <si>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</si>
  <si>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</si>
  <si>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</si>
  <si>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</si>
  <si>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</si>
  <si>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</si>
  <si>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</si>
  <si>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</si>
  <si>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</si>
  <si>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</si>
  <si>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</si>
  <si>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</si>
  <si>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</si>
  <si>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</si>
  <si>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</si>
  <si>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</si>
  <si>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</si>
  <si>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</si>
  <si>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</si>
  <si>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</si>
  <si>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</si>
  <si>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</si>
  <si>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</si>
  <si>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</si>
  <si>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</si>
  <si>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</si>
  <si>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</si>
  <si>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</si>
  <si>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</si>
  <si>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</si>
  <si>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</si>
  <si>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</si>
  <si>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</si>
  <si>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</si>
  <si>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</si>
  <si>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</si>
  <si>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</si>
  <si>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</si>
  <si>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</si>
  <si>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</si>
  <si>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</si>
  <si>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</si>
  <si>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</si>
  <si>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</si>
  <si>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</si>
  <si>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</si>
  <si>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</si>
  <si>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</si>
  <si>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</si>
  <si>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</si>
  <si>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</si>
  <si>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</si>
  <si>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</si>
  <si>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</si>
  <si>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</si>
  <si>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</si>
  <si>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</si>
  <si>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</si>
  <si>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</si>
  <si>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</si>
  <si>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</si>
  <si>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</si>
  <si>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</si>
  <si>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</si>
  <si>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</si>
  <si>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</si>
  <si>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</si>
  <si>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</si>
  <si>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</si>
  <si>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</si>
  <si>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</si>
  <si>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</si>
  <si>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</si>
  <si>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</si>
  <si>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</si>
  <si>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</si>
  <si>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</si>
  <si>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</si>
  <si>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</si>
  <si>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</si>
  <si>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</si>
  <si>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</si>
  <si>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</si>
  <si>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</si>
  <si>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</si>
  <si>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</si>
  <si>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</si>
  <si>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</si>
  <si>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</si>
  <si>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</si>
  <si>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</si>
  <si>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</si>
  <si>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</si>
  <si>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</si>
  <si>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</si>
  <si>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</si>
  <si>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</si>
  <si>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</si>
  <si>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</si>
  <si>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</si>
  <si>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</si>
  <si>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</si>
  <si>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</si>
  <si>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</si>
  <si>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</si>
  <si>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</si>
  <si>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</si>
  <si>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</si>
  <si>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</si>
  <si>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</si>
  <si>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</si>
  <si>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</si>
  <si>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</si>
  <si>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</si>
  <si>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</si>
  <si>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</si>
  <si>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</si>
  <si>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</si>
  <si>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</si>
  <si>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</si>
  <si>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</si>
  <si>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</si>
  <si>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</si>
  <si>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</si>
  <si>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</si>
  <si>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</si>
  <si>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</si>
  <si>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</si>
  <si>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</si>
  <si>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</si>
  <si>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</si>
  <si>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</si>
  <si>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</si>
  <si>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</si>
  <si>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</si>
  <si>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</si>
  <si>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</si>
  <si>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</si>
  <si>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</si>
  <si>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</si>
  <si>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</si>
  <si>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</si>
  <si>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</si>
  <si>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</si>
  <si>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</si>
  <si>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</si>
  <si>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</si>
  <si>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</si>
  <si>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</si>
  <si>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</si>
  <si>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</si>
  <si>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</si>
  <si>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</si>
  <si>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</si>
  <si>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</si>
  <si>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</si>
  <si>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</si>
  <si>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</si>
  <si>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</si>
  <si>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</si>
  <si>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</si>
  <si>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</si>
  <si>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</si>
  <si>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</si>
  <si>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</si>
  <si>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</si>
  <si>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</si>
  <si>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</si>
  <si>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</si>
  <si>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</si>
  <si>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</si>
  <si>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</si>
  <si>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</si>
  <si>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</si>
  <si>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</si>
  <si>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</si>
  <si>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</si>
  <si>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</si>
  <si>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</si>
  <si>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</si>
  <si>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</si>
  <si>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</si>
  <si>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</si>
  <si>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</si>
  <si>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</si>
  <si>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</si>
  <si>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</si>
  <si>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</si>
  <si>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</si>
  <si>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</si>
  <si>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</si>
  <si>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</si>
  <si>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</si>
  <si>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</si>
  <si>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</si>
  <si>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</si>
  <si>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</si>
  <si>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</si>
  <si>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</si>
  <si>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</si>
  <si>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</si>
  <si>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</si>
  <si>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</si>
  <si>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</si>
  <si>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</si>
  <si>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</si>
  <si>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</si>
  <si>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</si>
  <si>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</si>
  <si>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</si>
  <si>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</si>
  <si>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</si>
  <si>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</si>
  <si>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</si>
  <si>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</si>
  <si>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</si>
  <si>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</si>
  <si>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</si>
  <si>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</si>
  <si>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</si>
  <si>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</si>
  <si>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</si>
  <si>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</si>
  <si>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</si>
  <si>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</si>
  <si>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</si>
  <si>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</si>
  <si>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</si>
  <si>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</si>
  <si>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</si>
  <si>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</si>
  <si>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</si>
  <si>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</si>
  <si>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</si>
  <si>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</si>
  <si>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</si>
  <si>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</si>
  <si>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</si>
  <si>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</si>
  <si>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</si>
  <si>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</si>
  <si>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</si>
  <si>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</si>
  <si>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</si>
  <si>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</si>
  <si>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</si>
  <si>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</si>
  <si>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</si>
  <si>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</si>
  <si>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</si>
  <si>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</si>
  <si>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</si>
  <si>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</si>
  <si>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</si>
  <si>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</si>
  <si>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</si>
  <si>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</si>
  <si>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</si>
  <si>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</si>
  <si>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</si>
  <si>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</si>
  <si>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</si>
  <si>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</si>
  <si>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</si>
  <si>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</si>
  <si>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</si>
  <si>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</si>
  <si>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</si>
  <si>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</si>
  <si>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</si>
  <si>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</si>
  <si>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</si>
  <si>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</si>
  <si>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</si>
  <si>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</si>
  <si>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</si>
  <si>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</si>
  <si>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</si>
  <si>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</si>
  <si>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</si>
  <si>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</si>
  <si>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</si>
  <si>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</si>
  <si>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</si>
  <si>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</si>
  <si>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</si>
  <si>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</si>
  <si>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</si>
  <si>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</si>
  <si>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</si>
  <si>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</si>
  <si>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</si>
  <si>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</si>
  <si>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</si>
  <si>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</si>
  <si>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</si>
  <si>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</si>
  <si>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</si>
  <si>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</si>
  <si>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</si>
  <si>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</si>
  <si>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</si>
  <si>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</si>
  <si>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</si>
  <si>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</si>
  <si>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</si>
  <si>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</si>
  <si>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</si>
  <si>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</si>
  <si>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</si>
  <si>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</si>
  <si>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</si>
  <si>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</si>
  <si>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</si>
  <si>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</si>
  <si>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</si>
  <si>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</si>
  <si>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</si>
  <si>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</si>
  <si>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</si>
  <si>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</si>
  <si>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</si>
  <si>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</si>
  <si>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</si>
  <si>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</si>
  <si>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</si>
  <si>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</si>
  <si>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</si>
  <si>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</si>
  <si>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</si>
  <si>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</si>
  <si>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</si>
  <si>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</si>
  <si>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</si>
  <si>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</si>
  <si>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</si>
  <si>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</si>
  <si>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</si>
  <si>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</si>
  <si>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</si>
  <si>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</si>
  <si>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</si>
  <si>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</si>
  <si>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</si>
  <si>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</si>
  <si>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</si>
  <si>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</si>
  <si>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</si>
  <si>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</si>
  <si>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</si>
  <si>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</si>
  <si>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</si>
  <si>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</si>
  <si>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</si>
  <si>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</si>
  <si>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</si>
  <si>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</si>
  <si>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</si>
  <si>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</si>
  <si>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</si>
  <si>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</si>
  <si>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</si>
  <si>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</si>
  <si>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</si>
  <si>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</si>
  <si>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</si>
  <si>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</si>
  <si>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</si>
  <si>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</si>
  <si>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</si>
  <si>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</si>
  <si>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</si>
  <si>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</si>
  <si>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</si>
  <si>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</si>
  <si>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</si>
  <si>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</si>
  <si>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</si>
  <si>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</si>
  <si>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</si>
  <si>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</si>
  <si>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</si>
  <si>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</si>
  <si>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</si>
  <si>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</si>
  <si>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</si>
  <si>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</si>
  <si>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</si>
  <si>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</si>
  <si>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</si>
  <si>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</si>
  <si>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</si>
  <si>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</si>
  <si>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</si>
  <si>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</si>
  <si>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</si>
  <si>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</si>
  <si>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</si>
  <si>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</si>
  <si>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</si>
  <si>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</si>
  <si>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</si>
  <si>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</si>
  <si>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</si>
  <si>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</si>
  <si>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</si>
  <si>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</si>
  <si>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</si>
  <si>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</si>
  <si>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</si>
  <si>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</si>
  <si>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</si>
  <si>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</si>
  <si>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</si>
  <si>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</si>
  <si>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</si>
  <si>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</si>
  <si>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</si>
  <si>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</si>
  <si>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</si>
  <si>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</si>
  <si>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</si>
  <si>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</si>
  <si>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</si>
  <si>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</si>
  <si>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</si>
  <si>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</si>
  <si>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</si>
  <si>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</si>
  <si>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</si>
  <si>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</si>
  <si>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</si>
  <si>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</si>
  <si>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</si>
  <si>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</si>
  <si>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</si>
  <si>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</si>
  <si>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</si>
  <si>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</si>
  <si>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</si>
  <si>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</si>
  <si>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</si>
  <si>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</si>
  <si>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</si>
  <si>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</si>
  <si>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</si>
  <si>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</si>
  <si>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</si>
  <si>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</si>
  <si>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</si>
  <si>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</si>
  <si>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</si>
  <si>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</si>
  <si>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</si>
  <si>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</si>
  <si>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</si>
  <si>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</si>
  <si>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</si>
  <si>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</si>
  <si>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</si>
  <si>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</si>
  <si>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</si>
  <si>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</si>
  <si>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</si>
  <si>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</si>
  <si>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</si>
  <si>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</si>
  <si>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</si>
  <si>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</si>
  <si>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</si>
  <si>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</si>
  <si>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</si>
  <si>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</si>
  <si>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</si>
  <si>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</si>
  <si>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</si>
  <si>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</si>
  <si>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</si>
  <si>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</si>
  <si>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</si>
  <si>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</si>
  <si>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</si>
  <si>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</si>
  <si>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</si>
  <si>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</si>
  <si>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</si>
  <si>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</si>
  <si>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</si>
  <si>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</si>
  <si>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</si>
  <si>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</si>
  <si>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</si>
  <si>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</si>
  <si>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</si>
  <si>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</si>
  <si>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</si>
  <si>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</si>
  <si>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</si>
  <si>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</si>
  <si>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</si>
  <si>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</si>
  <si>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</si>
  <si>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</si>
  <si>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</si>
  <si>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</si>
  <si>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</si>
  <si>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</si>
  <si>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</si>
  <si>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</si>
  <si>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</si>
  <si>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</si>
  <si>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</si>
  <si>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</si>
  <si>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</si>
  <si>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</si>
  <si>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</si>
  <si>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</si>
  <si>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</si>
  <si>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</si>
  <si>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</si>
  <si>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</si>
  <si>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</si>
  <si>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</si>
  <si>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</si>
  <si>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</si>
  <si>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</si>
  <si>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</si>
  <si>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</si>
  <si>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</si>
  <si>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</si>
  <si>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</si>
  <si>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</si>
  <si>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</si>
  <si>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</si>
  <si>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</si>
  <si>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</si>
  <si>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</si>
  <si>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</si>
  <si>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</si>
  <si>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</si>
  <si>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</si>
  <si>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</si>
  <si>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</si>
  <si>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</si>
  <si>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</si>
  <si>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</si>
  <si>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</si>
  <si>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</si>
  <si>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</si>
  <si>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</si>
  <si>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</si>
  <si>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</si>
  <si>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</si>
  <si>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</si>
  <si>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</si>
  <si>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</si>
  <si>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</si>
  <si>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</si>
  <si>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</si>
  <si>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</si>
  <si>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</si>
  <si>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</si>
  <si>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</si>
  <si>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</si>
  <si>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</si>
  <si>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</si>
  <si>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</si>
  <si>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</si>
  <si>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</si>
  <si>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</si>
  <si>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</si>
  <si>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</si>
  <si>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</si>
  <si>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</si>
  <si>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</si>
  <si>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</si>
  <si>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</si>
  <si>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</si>
  <si>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</si>
  <si>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</si>
  <si>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</si>
  <si>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</si>
  <si>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</si>
  <si>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</si>
  <si>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</si>
  <si>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</si>
  <si>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</si>
  <si>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</si>
  <si>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</si>
  <si>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</si>
  <si>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</si>
  <si>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</si>
  <si>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</si>
  <si>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</si>
  <si>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</si>
  <si>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</si>
  <si>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</si>
  <si>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</si>
  <si>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</si>
  <si>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</si>
  <si>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</si>
  <si>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</si>
  <si>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</si>
  <si>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</si>
  <si>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</si>
  <si>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</si>
  <si>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</si>
  <si>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</si>
  <si>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</si>
  <si>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</si>
  <si>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</si>
  <si>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</si>
  <si>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</si>
  <si>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</si>
  <si>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</si>
  <si>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</si>
  <si>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</si>
  <si>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</si>
  <si>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</si>
  <si>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</si>
  <si>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</si>
  <si>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</si>
  <si>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</si>
  <si>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</si>
  <si>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</si>
  <si>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</si>
  <si>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</si>
  <si>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</si>
  <si>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</si>
  <si>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</si>
  <si>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</si>
  <si>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</si>
  <si>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</si>
  <si>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</si>
  <si>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</si>
  <si>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</si>
  <si>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</si>
  <si>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</si>
  <si>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</si>
  <si>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</si>
  <si>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</si>
  <si>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</si>
  <si>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</si>
  <si>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</si>
  <si>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</si>
  <si>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</si>
  <si>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</si>
  <si>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</si>
  <si>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</si>
  <si>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</si>
  <si>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</si>
  <si>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</si>
  <si>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</si>
  <si>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</si>
  <si>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</si>
  <si>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</si>
  <si>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</si>
  <si>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</si>
  <si>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</si>
  <si>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</si>
  <si>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</si>
  <si>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</si>
  <si>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</si>
  <si>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</si>
  <si>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</si>
  <si>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</si>
  <si>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</si>
  <si>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</si>
  <si>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</si>
  <si>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</si>
  <si>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</si>
  <si>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</si>
  <si>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</si>
  <si>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</si>
  <si>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</si>
  <si>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</si>
  <si>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</si>
  <si>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</si>
  <si>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</si>
  <si>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</si>
  <si>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</si>
  <si>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</si>
  <si>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</si>
  <si>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</si>
  <si>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</si>
  <si>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</si>
  <si>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</si>
  <si>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</si>
  <si>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</si>
  <si>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</si>
  <si>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</si>
  <si>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</si>
  <si>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</si>
  <si>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</si>
  <si>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</si>
  <si>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</si>
  <si>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</si>
  <si>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</si>
  <si>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</si>
  <si>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</si>
  <si>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</si>
  <si>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</si>
  <si>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</si>
  <si>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</si>
  <si>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</si>
  <si>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</si>
  <si>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</si>
  <si>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</si>
  <si>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</si>
  <si>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</si>
  <si>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</si>
  <si>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</si>
  <si>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</si>
  <si>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</si>
  <si>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</si>
  <si>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</si>
  <si>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</si>
  <si>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</si>
  <si>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</si>
  <si>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</si>
  <si>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</si>
  <si>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</si>
  <si>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</si>
  <si>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</si>
  <si>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</si>
  <si>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</si>
  <si>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</si>
  <si>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</si>
  <si>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</si>
  <si>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</si>
  <si>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</si>
  <si>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</si>
  <si>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</si>
  <si>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</si>
  <si>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</si>
  <si>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</si>
  <si>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</si>
  <si>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</si>
  <si>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</si>
  <si>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</si>
  <si>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</si>
  <si>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</si>
  <si>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</si>
  <si>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</si>
  <si>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</si>
  <si>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</si>
  <si>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</si>
  <si>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</si>
  <si>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</si>
  <si>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</si>
  <si>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</si>
  <si>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</si>
  <si>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</si>
  <si>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</si>
  <si>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</si>
  <si>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</si>
  <si>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</si>
  <si>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</si>
  <si>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</si>
  <si>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</si>
  <si>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</si>
  <si>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</si>
  <si>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</si>
  <si>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</si>
  <si>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</si>
  <si>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</si>
  <si>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</si>
  <si>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</si>
  <si>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</si>
  <si>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</si>
  <si>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</si>
  <si>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</si>
  <si>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</si>
  <si>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</si>
  <si>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</si>
  <si>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</si>
  <si>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</si>
  <si>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</si>
  <si>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</si>
  <si>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</si>
  <si>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</si>
  <si>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</si>
  <si>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</si>
  <si>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</si>
  <si>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</si>
  <si>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</si>
  <si>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</si>
  <si>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</si>
  <si>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</si>
  <si>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</si>
  <si>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</si>
  <si>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</si>
  <si>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</si>
  <si>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</si>
  <si>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</si>
  <si>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</si>
  <si>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</si>
  <si>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</si>
  <si>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</si>
  <si>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</si>
  <si>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</si>
  <si>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</si>
  <si>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</si>
  <si>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</si>
  <si>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</si>
  <si>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</si>
  <si>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</si>
  <si>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</si>
  <si>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</si>
  <si>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</si>
  <si>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</si>
  <si>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</si>
  <si>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</si>
  <si>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</si>
  <si>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</si>
  <si>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</si>
  <si>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</si>
  <si>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</si>
  <si>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</si>
  <si>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</si>
  <si>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</si>
  <si>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</si>
  <si>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</si>
  <si>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</si>
  <si>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</si>
  <si>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</si>
  <si>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</si>
  <si>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</si>
  <si>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</si>
  <si>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</si>
  <si>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</si>
  <si>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</si>
  <si>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</si>
  <si>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</si>
  <si>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</si>
  <si>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</si>
  <si>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</si>
  <si>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</si>
  <si>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</si>
  <si>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</si>
  <si>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</si>
  <si>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</si>
  <si>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</si>
  <si>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</si>
  <si>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</si>
  <si>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</si>
  <si>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</si>
  <si>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</si>
  <si>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</si>
  <si>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</si>
  <si>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</si>
  <si>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</si>
  <si>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</si>
  <si>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</si>
  <si>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</si>
  <si>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</si>
  <si>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</si>
  <si>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</si>
  <si>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</si>
  <si>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</si>
  <si>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</si>
  <si>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</si>
  <si>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</si>
  <si>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</si>
  <si>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</si>
  <si>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</si>
  <si>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</si>
  <si>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</si>
  <si>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</si>
  <si>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</si>
  <si>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</si>
  <si>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</si>
  <si>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</si>
  <si>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</si>
  <si>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</si>
  <si>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</si>
  <si>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</si>
  <si>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</si>
  <si>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</si>
  <si>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</si>
  <si>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</si>
  <si>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</si>
  <si>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</si>
  <si>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</si>
  <si>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</si>
  <si>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</si>
  <si>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</si>
  <si>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</si>
  <si>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</si>
  <si>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</si>
  <si>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</si>
  <si>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</si>
  <si>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</si>
  <si>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</si>
  <si>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</si>
  <si>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</si>
  <si>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</si>
  <si>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</si>
  <si>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</si>
  <si>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</si>
  <si>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</si>
  <si>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</si>
  <si>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</si>
  <si>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</si>
  <si>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</si>
  <si>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</si>
  <si>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</si>
  <si>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</si>
  <si>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</si>
  <si>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</si>
  <si>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</si>
  <si>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</si>
  <si>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</si>
  <si>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</si>
  <si>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</si>
  <si>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</si>
  <si>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</si>
  <si>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</si>
  <si>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</si>
  <si>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</si>
  <si>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</si>
  <si>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</si>
  <si>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</si>
  <si>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</si>
  <si>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</si>
  <si>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</si>
  <si>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</si>
  <si>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</si>
  <si>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</si>
  <si>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</si>
  <si>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</si>
  <si>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</si>
  <si>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</si>
  <si>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</si>
  <si>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</si>
  <si>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</si>
  <si>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</si>
  <si>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</si>
  <si>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</si>
  <si>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</si>
  <si>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</si>
  <si>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</si>
  <si>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</si>
  <si>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</si>
  <si>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</si>
  <si>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</si>
  <si>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</si>
  <si>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</si>
  <si>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</si>
  <si>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</si>
  <si>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</si>
  <si>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</si>
  <si>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</si>
  <si>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</si>
  <si>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</si>
  <si>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</si>
  <si>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</si>
  <si>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</si>
  <si>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</si>
  <si>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</si>
  <si>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</si>
  <si>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</si>
  <si>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</si>
  <si>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</si>
  <si>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</si>
  <si>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</si>
  <si>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</si>
  <si>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</si>
  <si>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</si>
  <si>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</si>
  <si>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</si>
  <si>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</si>
  <si>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</si>
  <si>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</si>
  <si>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</si>
  <si>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</si>
  <si>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</si>
  <si>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</si>
  <si>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</si>
  <si>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</si>
  <si>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</si>
  <si>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</si>
  <si>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</si>
  <si>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</si>
  <si>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</si>
  <si>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</si>
  <si>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</si>
  <si>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</si>
  <si>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</si>
  <si>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</si>
  <si>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</si>
  <si>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</si>
  <si>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</si>
  <si>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</si>
  <si>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</si>
  <si>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</si>
  <si>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</si>
  <si>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</si>
  <si>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</si>
  <si>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</si>
  <si>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</si>
  <si>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</si>
  <si>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</si>
  <si>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</si>
  <si>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</si>
  <si>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</si>
  <si>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</si>
  <si>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</si>
  <si>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</si>
  <si>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</si>
  <si>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</si>
  <si>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</si>
  <si>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</si>
  <si>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</si>
  <si>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</si>
  <si>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</si>
  <si>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</si>
  <si>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</si>
  <si>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</si>
  <si>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</si>
  <si>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</si>
  <si>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</si>
  <si>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</si>
  <si>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</si>
  <si>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</si>
  <si>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</si>
  <si>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</si>
  <si>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</si>
  <si>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</si>
  <si>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</si>
  <si>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</si>
  <si>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</si>
  <si>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</si>
  <si>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</si>
  <si>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</si>
  <si>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</si>
  <si>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</si>
  <si>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</si>
  <si>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</si>
  <si>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</si>
  <si>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</si>
  <si>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</si>
  <si>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</si>
  <si>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</si>
  <si>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</si>
  <si>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</si>
  <si>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</si>
  <si>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</si>
  <si>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</si>
  <si>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</si>
  <si>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</si>
  <si>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</si>
  <si>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</si>
  <si>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</si>
  <si>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</si>
  <si>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</si>
  <si>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</si>
  <si>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</si>
  <si>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</si>
  <si>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</si>
  <si>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</si>
  <si>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</si>
  <si>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</si>
  <si>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</si>
  <si>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</si>
  <si>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</si>
  <si>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</si>
  <si>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</si>
  <si>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</si>
  <si>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</si>
  <si>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</si>
  <si>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</si>
  <si>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</si>
  <si>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</si>
  <si>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</si>
  <si>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</si>
  <si>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</si>
  <si>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</si>
  <si>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</si>
  <si>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</si>
  <si>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</si>
  <si>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</si>
  <si>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</si>
  <si>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</si>
  <si>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</si>
  <si>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</si>
  <si>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</si>
  <si>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</si>
  <si>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</si>
  <si>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</si>
  <si>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</si>
  <si>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</si>
  <si>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</si>
  <si>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</si>
  <si>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</si>
  <si>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</si>
  <si>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</si>
  <si>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</si>
  <si>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</si>
  <si>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</si>
  <si>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</si>
  <si>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</si>
  <si>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</si>
  <si>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</si>
  <si>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</si>
  <si>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</si>
  <si>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</si>
  <si>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</si>
  <si>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</si>
  <si>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</si>
  <si>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</si>
  <si>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</si>
  <si>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</si>
  <si>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</si>
  <si>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</si>
  <si>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</si>
  <si>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</si>
  <si>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</si>
  <si>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</si>
  <si>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</si>
  <si>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</si>
  <si>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</si>
  <si>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</si>
  <si>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</si>
  <si>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</si>
  <si>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</si>
  <si>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</si>
  <si>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</si>
  <si>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</si>
  <si>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</si>
  <si>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</si>
  <si>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</si>
  <si>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</si>
  <si>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</si>
  <si>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</si>
  <si>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</si>
  <si>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</si>
  <si>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</si>
  <si>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</si>
  <si>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</si>
  <si>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</si>
  <si>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</si>
  <si>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</si>
  <si>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</si>
  <si>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</si>
  <si>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</si>
  <si>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</si>
  <si>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</si>
  <si>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</si>
  <si>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</si>
  <si>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</si>
  <si>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</si>
  <si>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</si>
  <si>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</si>
  <si>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</si>
  <si>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</si>
  <si>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</si>
  <si>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</si>
  <si>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</si>
  <si>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</si>
  <si>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</si>
  <si>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</si>
  <si>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</si>
  <si>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</si>
  <si>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</si>
  <si>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</si>
  <si>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</si>
  <si>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</si>
  <si>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</si>
  <si>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</si>
  <si>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</si>
  <si>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</si>
  <si>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</si>
  <si>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</si>
  <si>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</si>
  <si>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</si>
  <si>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</si>
  <si>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</si>
  <si>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</si>
  <si>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</si>
  <si>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</si>
  <si>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</si>
  <si>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</si>
  <si>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</si>
  <si>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</si>
  <si>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</si>
  <si>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</si>
  <si>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</si>
  <si>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</si>
  <si>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</si>
  <si>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</si>
  <si>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</si>
  <si>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</si>
  <si>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</si>
  <si>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</si>
  <si>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</si>
  <si>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</si>
  <si>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</si>
  <si>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</si>
  <si>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</si>
  <si>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</si>
  <si>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</si>
  <si>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</si>
  <si>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</si>
  <si>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</si>
  <si>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</si>
  <si>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</si>
  <si>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</si>
  <si>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</si>
  <si>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</si>
  <si>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</si>
  <si>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</si>
  <si>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</si>
  <si>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</si>
  <si>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</si>
  <si>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</si>
  <si>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</si>
  <si>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</si>
  <si>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</si>
  <si>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</si>
  <si>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</si>
  <si>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</si>
  <si>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</si>
  <si>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</si>
  <si>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</si>
  <si>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</si>
  <si>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</si>
  <si>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</si>
  <si>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</si>
  <si>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</si>
  <si>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</si>
  <si>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</si>
  <si>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</si>
  <si>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</si>
  <si>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</si>
  <si>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</si>
  <si>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</si>
  <si>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</si>
  <si>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</si>
  <si>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</si>
  <si>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</si>
  <si>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</si>
  <si>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</si>
  <si>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</si>
  <si>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</si>
  <si>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</si>
  <si>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</si>
  <si>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</si>
  <si>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</si>
  <si>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</si>
  <si>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</si>
  <si>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</si>
  <si>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</si>
  <si>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</si>
  <si>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</si>
  <si>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</si>
  <si>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</si>
  <si>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</si>
  <si>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</si>
  <si>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</si>
  <si>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</si>
  <si>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</si>
  <si>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</si>
  <si>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</si>
  <si>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</si>
  <si>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</si>
  <si>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</si>
  <si>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</si>
  <si>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</si>
  <si>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</si>
  <si>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</si>
  <si>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</si>
  <si>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</si>
  <si>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</si>
  <si>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</si>
  <si>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</si>
  <si>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</si>
  <si>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</si>
  <si>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</si>
  <si>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</si>
  <si>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</si>
  <si>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</si>
  <si>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</si>
  <si>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</si>
  <si>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</si>
  <si>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</si>
  <si>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</si>
  <si>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</si>
  <si>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</si>
  <si>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</si>
  <si>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</si>
  <si>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</si>
  <si>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</si>
  <si>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</si>
  <si>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</si>
  <si>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</si>
  <si>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</si>
  <si>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</si>
  <si>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</si>
  <si>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</si>
  <si>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</si>
  <si>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</si>
  <si>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</si>
  <si>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</si>
  <si>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</si>
  <si>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</si>
  <si>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</si>
  <si>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</si>
  <si>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</si>
  <si>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</si>
  <si>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</si>
  <si>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</si>
  <si>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</si>
  <si>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</si>
  <si>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</si>
  <si>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</si>
  <si>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</si>
  <si>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</si>
  <si>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</si>
  <si>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</si>
  <si>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</si>
  <si>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</si>
  <si>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</si>
  <si>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</si>
  <si>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</si>
  <si>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</si>
  <si>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</si>
  <si>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</si>
  <si>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</si>
  <si>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</si>
  <si>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</si>
  <si>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</si>
  <si>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</si>
  <si>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</si>
  <si>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</si>
  <si>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</si>
  <si>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</si>
  <si>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</si>
  <si>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</si>
  <si>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</si>
  <si>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</si>
  <si>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</si>
  <si>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</si>
  <si>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</si>
  <si>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</si>
  <si>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</si>
  <si>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</si>
  <si>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</si>
  <si>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</si>
  <si>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</si>
  <si>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</si>
  <si>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</si>
  <si>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</si>
  <si>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</si>
  <si>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</si>
  <si>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</si>
  <si>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</si>
  <si>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</si>
  <si>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</si>
  <si>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</si>
  <si>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</si>
  <si>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</si>
  <si>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</si>
  <si>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</si>
  <si>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</si>
  <si>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</si>
  <si>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</si>
  <si>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</si>
  <si>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</si>
  <si>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</si>
  <si>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</si>
  <si>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</si>
  <si>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</si>
  <si>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</si>
  <si>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</si>
  <si>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</si>
  <si>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</si>
  <si>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</si>
  <si>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</si>
  <si>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</si>
  <si>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</si>
  <si>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</si>
  <si>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</si>
  <si>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</si>
  <si>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</si>
  <si>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</si>
  <si>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</si>
  <si>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</si>
  <si>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</si>
  <si>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</si>
  <si>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</si>
  <si>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</si>
  <si>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</si>
  <si>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</si>
  <si>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</si>
  <si>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</si>
  <si>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</si>
  <si>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</si>
  <si>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</si>
  <si>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</si>
  <si>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</si>
  <si>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</si>
  <si>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</si>
  <si>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</si>
  <si>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</si>
  <si>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</si>
  <si>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</si>
  <si>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</si>
  <si>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</si>
  <si>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</si>
  <si>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</si>
  <si>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</si>
  <si>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</si>
  <si>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</si>
  <si>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</si>
  <si>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</si>
  <si>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</si>
  <si>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</si>
  <si>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</si>
  <si>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</si>
  <si>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</si>
  <si>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</si>
  <si>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</si>
  <si>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</si>
  <si>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</si>
  <si>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</si>
  <si>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</si>
  <si>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</si>
  <si>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</si>
  <si>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</si>
  <si>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</si>
  <si>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</si>
  <si>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</si>
  <si>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</si>
  <si>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</si>
  <si>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</si>
  <si>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</si>
  <si>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</si>
  <si>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</si>
  <si>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</si>
  <si>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</si>
  <si>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</si>
  <si>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</si>
  <si>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</si>
  <si>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</si>
  <si>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</si>
  <si>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</si>
  <si>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</si>
  <si>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</si>
  <si>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</si>
  <si>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</si>
  <si>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</si>
  <si>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</si>
  <si>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</si>
  <si>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</si>
  <si>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</si>
  <si>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</si>
  <si>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</si>
  <si>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</si>
  <si>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</si>
  <si>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</si>
  <si>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</si>
  <si>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</si>
  <si>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</si>
  <si>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</si>
  <si>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</si>
  <si>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</si>
  <si>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</si>
  <si>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</si>
  <si>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</si>
  <si>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</si>
  <si>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</si>
  <si>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</si>
  <si>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</si>
  <si>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</si>
  <si>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</si>
  <si>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</si>
  <si>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</si>
  <si>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</si>
  <si>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</si>
  <si>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</si>
  <si>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</si>
  <si>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</si>
  <si>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</si>
  <si>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</si>
  <si>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</si>
  <si>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</si>
  <si>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</si>
  <si>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</si>
  <si>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</si>
  <si>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</si>
  <si>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</si>
  <si>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</si>
  <si>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</si>
  <si>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</si>
  <si>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</si>
  <si>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</si>
  <si>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</si>
  <si>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</si>
  <si>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</si>
  <si>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</si>
  <si>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</si>
  <si>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</si>
  <si>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</si>
  <si>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</si>
  <si>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</si>
  <si>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</si>
  <si>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</si>
  <si>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</si>
  <si>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</si>
  <si>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</si>
  <si>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</si>
  <si>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</si>
  <si>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</si>
  <si>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</si>
  <si>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</si>
  <si>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</si>
  <si>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</si>
  <si>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</si>
  <si>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</si>
  <si>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</si>
  <si>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</si>
  <si>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</si>
  <si>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</si>
  <si>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</si>
  <si>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</si>
  <si>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</si>
  <si>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</si>
  <si>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</si>
  <si>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</si>
  <si>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</si>
  <si>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</si>
  <si>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</si>
  <si>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</si>
  <si>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</si>
  <si>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</si>
  <si>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</si>
  <si>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</si>
  <si>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</si>
  <si>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</si>
  <si>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</si>
  <si>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</si>
  <si>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</si>
  <si>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</si>
  <si>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</si>
  <si>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</si>
  <si>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</si>
  <si>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</si>
  <si>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</si>
  <si>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</si>
  <si>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</si>
  <si>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</si>
  <si>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</si>
  <si>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</si>
  <si>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</si>
  <si>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</si>
  <si>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</si>
  <si>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</si>
  <si>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</si>
  <si>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</si>
  <si>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</si>
  <si>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</si>
  <si>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</si>
  <si>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</si>
  <si>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</si>
  <si>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</si>
  <si>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</si>
  <si>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</si>
  <si>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</si>
  <si>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</si>
  <si>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</si>
  <si>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</si>
  <si>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</si>
  <si>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</si>
  <si>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</si>
  <si>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</si>
  <si>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</si>
  <si>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</si>
  <si>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</si>
  <si>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</si>
  <si>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</si>
  <si>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</si>
  <si>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</si>
  <si>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</si>
  <si>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</si>
  <si>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</si>
  <si>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</si>
  <si>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</si>
  <si>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</si>
  <si>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</si>
  <si>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</si>
  <si>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</si>
  <si>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</si>
  <si>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</si>
  <si>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</si>
  <si>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</si>
  <si>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</si>
  <si>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</si>
  <si>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</si>
  <si>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</si>
  <si>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</si>
  <si>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</si>
  <si>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</si>
  <si>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</si>
  <si>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</si>
  <si>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</si>
  <si>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</si>
  <si>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</si>
  <si>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</si>
  <si>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</si>
  <si>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</si>
  <si>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</si>
  <si>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</si>
  <si>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</si>
  <si>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</si>
  <si>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</si>
  <si>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</si>
  <si>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</si>
  <si>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</si>
  <si>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</si>
  <si>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</si>
  <si>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</si>
  <si>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</si>
  <si>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</si>
  <si>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</si>
  <si>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</si>
  <si>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</si>
  <si>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</si>
  <si>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</si>
  <si>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</si>
  <si>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</si>
  <si>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</si>
  <si>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</si>
  <si>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</si>
  <si>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</si>
  <si>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</si>
  <si>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</si>
  <si>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</si>
  <si>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</si>
  <si>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</si>
  <si>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</si>
  <si>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</si>
  <si>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</si>
  <si>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</si>
  <si>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</si>
  <si>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</si>
  <si>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</si>
  <si>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</si>
  <si>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</si>
  <si>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</si>
  <si>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</si>
  <si>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</si>
  <si>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</si>
  <si>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</si>
  <si>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</si>
  <si>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</si>
  <si>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</si>
  <si>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</si>
  <si>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</si>
  <si>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</si>
  <si>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</si>
  <si>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</si>
  <si>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</si>
  <si>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</si>
  <si>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</si>
  <si>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</si>
  <si>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</si>
  <si>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</si>
  <si>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</si>
  <si>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</si>
  <si>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</si>
  <si>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</si>
  <si>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</si>
  <si>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</si>
  <si>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</si>
  <si>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</si>
  <si>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</si>
  <si>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</si>
  <si>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</si>
  <si>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</si>
  <si>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</si>
  <si>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</si>
  <si>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</si>
  <si>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</si>
  <si>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</si>
  <si>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</si>
  <si>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</si>
  <si>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</si>
  <si>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</si>
  <si>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</si>
  <si>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</si>
  <si>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</si>
  <si>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</si>
  <si>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</si>
  <si>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</si>
  <si>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</si>
  <si>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</si>
  <si>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</si>
  <si>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</si>
  <si>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</si>
  <si>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</si>
  <si>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</si>
  <si>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</si>
  <si>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</si>
  <si>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</si>
  <si>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</si>
  <si>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</si>
  <si>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</si>
  <si>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</si>
  <si>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</si>
  <si>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</si>
  <si>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</si>
  <si>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</si>
  <si>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</si>
  <si>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</si>
  <si>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</si>
  <si>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</si>
  <si>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</si>
  <si>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</si>
  <si>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</si>
  <si>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</si>
  <si>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</si>
  <si>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</si>
  <si>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</si>
  <si>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</si>
  <si>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</si>
  <si>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</si>
  <si>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</si>
  <si>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</si>
  <si>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</si>
  <si>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</si>
  <si>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</si>
  <si>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</si>
  <si>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</si>
  <si>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</si>
  <si>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</si>
  <si>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</si>
  <si>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</si>
  <si>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</si>
  <si>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</si>
  <si>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</si>
  <si>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</si>
  <si>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</si>
  <si>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</si>
  <si>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</si>
  <si>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</si>
  <si>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</si>
  <si>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</si>
  <si>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</si>
  <si>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</si>
  <si>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</si>
  <si>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</si>
  <si>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</si>
  <si>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</si>
  <si>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</si>
  <si>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</si>
  <si>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</si>
  <si>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</si>
  <si>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</si>
  <si>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</si>
  <si>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</si>
  <si>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</si>
  <si>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</si>
  <si>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</si>
  <si>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</si>
  <si>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</si>
  <si>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</si>
  <si>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</si>
  <si>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</si>
  <si>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</si>
  <si>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</si>
  <si>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</si>
  <si>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</si>
  <si>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</si>
  <si>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</si>
  <si>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</si>
  <si>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</si>
  <si>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</si>
  <si>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</si>
  <si>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</si>
  <si>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</si>
  <si>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</si>
  <si>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</si>
  <si>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</si>
  <si>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</si>
  <si>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</si>
  <si>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</si>
  <si>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</si>
  <si>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</si>
  <si>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</si>
  <si>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</si>
  <si>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</si>
  <si>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</si>
  <si>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</si>
  <si>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</si>
  <si>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</si>
  <si>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</si>
  <si>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</si>
  <si>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</si>
  <si>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</si>
  <si>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</si>
  <si>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</si>
  <si>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</si>
  <si>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</si>
  <si>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</si>
  <si>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</si>
  <si>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</si>
  <si>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</si>
  <si>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</si>
  <si>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</si>
  <si>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</si>
  <si>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</si>
  <si>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</si>
  <si>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</si>
  <si>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</si>
  <si>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</si>
  <si>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</si>
  <si>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</si>
  <si>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</si>
  <si>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</si>
  <si>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</si>
  <si>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</si>
  <si>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</si>
  <si>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</si>
  <si>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</si>
  <si>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</si>
  <si>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</si>
  <si>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</si>
  <si>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</si>
  <si>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</si>
  <si>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</si>
  <si>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</si>
  <si>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</si>
  <si>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</si>
  <si>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</si>
  <si>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</si>
  <si>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</si>
  <si>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</si>
  <si>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</si>
  <si>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</si>
  <si>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</si>
  <si>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</si>
  <si>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</si>
  <si>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</si>
  <si>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</si>
  <si>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</si>
  <si>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</si>
  <si>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</si>
  <si>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</si>
  <si>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</si>
  <si>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</si>
  <si>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</si>
  <si>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</si>
  <si>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</si>
  <si>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</si>
  <si>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</si>
  <si>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</si>
  <si>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</si>
  <si>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</si>
  <si>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</si>
  <si>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</si>
  <si>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</si>
  <si>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</si>
  <si>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</si>
  <si>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</si>
  <si>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</si>
  <si>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</si>
  <si>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</si>
  <si>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</si>
  <si>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</si>
  <si>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</si>
  <si>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</si>
  <si>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</si>
  <si>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</si>
  <si>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</si>
  <si>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</si>
  <si>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</si>
  <si>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</si>
  <si>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</si>
  <si>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</si>
  <si>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</si>
  <si>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</si>
  <si>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</si>
  <si>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</si>
  <si>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</si>
  <si>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</si>
  <si>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</si>
  <si>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</si>
  <si>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</si>
  <si>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</si>
  <si>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</si>
  <si>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</si>
  <si>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</si>
  <si>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</si>
  <si>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</si>
  <si>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</si>
  <si>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</si>
  <si>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</si>
  <si>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</si>
  <si>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</si>
  <si>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</si>
  <si>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</si>
  <si>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</si>
  <si>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</si>
  <si>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</si>
  <si>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</si>
  <si>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</si>
  <si>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</si>
  <si>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</si>
  <si>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</si>
  <si>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</si>
  <si>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</si>
  <si>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</si>
  <si>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</si>
  <si>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</si>
  <si>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</si>
  <si>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</si>
  <si>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</si>
  <si>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</si>
  <si>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</si>
  <si>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</si>
  <si>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</si>
  <si>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</si>
  <si>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</si>
  <si>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</si>
  <si>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</si>
  <si>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</si>
  <si>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</si>
  <si>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</si>
  <si>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</si>
  <si>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</si>
  <si>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</si>
  <si>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</si>
  <si>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</si>
  <si>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</si>
  <si>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</si>
  <si>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</si>
  <si>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</si>
  <si>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</si>
  <si>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</si>
  <si>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</si>
  <si>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</si>
  <si>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</si>
  <si>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</si>
  <si>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</si>
  <si>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</si>
  <si>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</si>
  <si>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</si>
  <si>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</si>
  <si>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</si>
  <si>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</si>
  <si>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</si>
  <si>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</si>
  <si>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</si>
  <si>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</si>
  <si>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</si>
  <si>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</si>
  <si>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</si>
  <si>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</si>
  <si>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</si>
  <si>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</si>
  <si>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</si>
  <si>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</si>
  <si>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</si>
  <si>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</si>
  <si>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</si>
  <si>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</si>
  <si>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</si>
  <si>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</si>
  <si>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</si>
  <si>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</si>
  <si>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</si>
  <si>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</si>
  <si>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</si>
  <si>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</si>
  <si>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</si>
  <si>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</si>
  <si>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</si>
  <si>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</si>
  <si>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</si>
  <si>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</si>
  <si>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</si>
  <si>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</si>
  <si>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</si>
  <si>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</si>
  <si>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</si>
  <si>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</si>
  <si>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</si>
  <si>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</si>
  <si>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</si>
  <si>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</si>
  <si>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</si>
  <si>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</si>
  <si>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</si>
  <si>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</si>
  <si>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</si>
  <si>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</si>
  <si>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</si>
  <si>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</si>
  <si>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</si>
  <si>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</si>
  <si>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</si>
  <si>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</si>
  <si>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</si>
  <si>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</si>
  <si>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</si>
  <si>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</si>
  <si>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</si>
  <si>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</si>
  <si>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</si>
  <si>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</si>
  <si>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</si>
  <si>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</si>
  <si>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</si>
  <si>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</si>
  <si>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</si>
  <si>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</si>
  <si>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</si>
  <si>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</si>
  <si>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</si>
  <si>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</si>
  <si>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</si>
  <si>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</si>
  <si>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</si>
  <si>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</si>
  <si>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</si>
  <si>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</si>
  <si>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</si>
  <si>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</si>
  <si>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</si>
  <si>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</si>
  <si>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</si>
  <si>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</si>
  <si>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</si>
  <si>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</si>
  <si>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</si>
  <si>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</si>
  <si>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</si>
  <si>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</si>
  <si>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</si>
  <si>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</si>
  <si>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</si>
  <si>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</si>
  <si>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</si>
  <si>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</si>
  <si>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</si>
  <si>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</si>
  <si>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</si>
  <si>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</si>
  <si>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</si>
  <si>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</si>
  <si>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</si>
  <si>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</si>
  <si>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</si>
  <si>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</si>
  <si>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</si>
  <si>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</si>
  <si>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</si>
  <si>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</si>
  <si>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</si>
  <si>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</si>
  <si>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</si>
  <si>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</si>
  <si>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</si>
  <si>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</si>
  <si>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</si>
  <si>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</si>
  <si>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</si>
  <si>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</si>
  <si>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</si>
  <si>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</si>
  <si>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</si>
  <si>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</si>
  <si>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</si>
  <si>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</si>
  <si>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</si>
  <si>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</si>
  <si>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</si>
  <si>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</si>
  <si>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</si>
  <si>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</si>
  <si>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</si>
  <si>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</si>
  <si>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</si>
  <si>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</si>
  <si>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</si>
  <si>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</si>
  <si>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</si>
  <si>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</si>
  <si>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</si>
  <si>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</si>
  <si>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</si>
  <si>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</si>
  <si>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</si>
  <si>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</si>
  <si>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</si>
  <si>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</si>
  <si>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</si>
  <si>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</si>
  <si>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</si>
  <si>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</si>
  <si>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</si>
  <si>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</si>
  <si>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</si>
  <si>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</si>
  <si>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</si>
  <si>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</si>
  <si>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</si>
  <si>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</si>
  <si>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</si>
  <si>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</si>
  <si>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</si>
  <si>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</si>
  <si>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</si>
  <si>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</si>
  <si>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</si>
  <si>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</si>
  <si>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</si>
  <si>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</si>
  <si>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</si>
  <si>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</si>
  <si>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</si>
  <si>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</si>
  <si>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</si>
  <si>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</si>
  <si>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</si>
  <si>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</si>
  <si>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</si>
  <si>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</si>
  <si>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</si>
  <si>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</si>
  <si>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</si>
  <si>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</si>
  <si>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</si>
  <si>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</si>
  <si>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</si>
  <si>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</si>
  <si>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</si>
  <si>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</si>
  <si>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</si>
  <si>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</si>
  <si>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</si>
  <si>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</si>
  <si>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</si>
  <si>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</si>
  <si>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</si>
  <si>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</si>
  <si>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</si>
  <si>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</si>
  <si>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</si>
  <si>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</si>
  <si>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</si>
  <si>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</si>
  <si>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</si>
  <si>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</si>
  <si>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</si>
  <si>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</si>
  <si>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</si>
  <si>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</si>
  <si>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</si>
  <si>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</si>
  <si>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</si>
  <si>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</si>
  <si>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</si>
  <si>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</si>
  <si>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</si>
  <si>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</si>
  <si>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</si>
  <si>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</si>
  <si>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</si>
  <si>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</si>
  <si>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</si>
  <si>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</si>
  <si>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</si>
  <si>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</si>
  <si>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</si>
  <si>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</si>
  <si>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</si>
  <si>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</si>
  <si>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</si>
  <si>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</si>
  <si>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</si>
  <si>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</si>
  <si>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</si>
  <si>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</si>
  <si>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</si>
  <si>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</si>
  <si>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</si>
  <si>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</si>
  <si>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</si>
  <si>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</si>
  <si>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</si>
  <si>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</si>
  <si>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</si>
  <si>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</si>
  <si>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</si>
  <si>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</si>
  <si>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</si>
  <si>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</si>
  <si>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</si>
  <si>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</si>
  <si>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</si>
  <si>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</si>
  <si>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</si>
  <si>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</si>
  <si>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</si>
  <si>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</si>
  <si>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</si>
  <si>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</si>
  <si>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</si>
  <si>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</si>
  <si>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</si>
  <si>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</si>
  <si>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</si>
  <si>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</si>
  <si>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</si>
  <si>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</si>
  <si>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</si>
  <si>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</si>
  <si>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</si>
  <si>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</si>
  <si>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</si>
  <si>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</si>
  <si>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</si>
  <si>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</si>
  <si>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</si>
  <si>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</si>
  <si>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</si>
  <si>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</si>
  <si>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</si>
  <si>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</si>
  <si>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</si>
  <si>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</si>
  <si>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</si>
  <si>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</si>
  <si>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</si>
  <si>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</si>
  <si>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</si>
  <si>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</si>
  <si>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</si>
  <si>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</si>
  <si>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</si>
  <si>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</si>
  <si>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</si>
  <si>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</si>
  <si>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</si>
  <si>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</si>
  <si>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</si>
  <si>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</si>
  <si>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</si>
  <si>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</si>
  <si>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</si>
  <si>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</si>
  <si>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</si>
  <si>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</si>
  <si>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</si>
  <si>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</si>
  <si>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</si>
  <si>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</si>
  <si>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</si>
  <si>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</si>
  <si>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</si>
  <si>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</si>
  <si>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</si>
  <si>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</si>
  <si>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</si>
  <si>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</si>
  <si>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</si>
  <si>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</si>
  <si>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</si>
  <si>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</si>
  <si>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</si>
  <si>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</si>
  <si>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</si>
  <si>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</si>
  <si>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</si>
  <si>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</si>
  <si>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</si>
  <si>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</si>
  <si>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</si>
  <si>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</si>
  <si>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</si>
  <si>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</si>
  <si>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</si>
  <si>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</si>
  <si>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</si>
  <si>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</si>
  <si>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</si>
  <si>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</si>
  <si>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</si>
  <si>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</si>
  <si>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</si>
  <si>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</si>
  <si>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</si>
  <si>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</si>
  <si>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</si>
  <si>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</si>
  <si>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</si>
  <si>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</si>
  <si>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</si>
  <si>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</si>
  <si>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</si>
  <si>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</si>
  <si>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</si>
  <si>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</si>
  <si>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</si>
  <si>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</si>
  <si>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</si>
  <si>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</si>
  <si>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</si>
  <si>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</si>
  <si>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</si>
  <si>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</si>
  <si>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</si>
  <si>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</si>
  <si>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</si>
  <si>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</si>
  <si>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</si>
  <si>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</si>
  <si>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</si>
  <si>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</si>
  <si>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</si>
  <si>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</si>
  <si>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</si>
  <si>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</si>
  <si>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</si>
  <si>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</si>
  <si>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</si>
  <si>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</si>
  <si>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</si>
  <si>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</si>
  <si>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</si>
  <si>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</si>
  <si>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</si>
  <si>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</si>
  <si>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</si>
  <si>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</si>
  <si>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</si>
  <si>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</si>
  <si>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</si>
  <si>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</si>
  <si>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</si>
  <si>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</si>
  <si>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</si>
  <si>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</si>
  <si>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</si>
  <si>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</si>
  <si>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</si>
  <si>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</si>
  <si>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</si>
  <si>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</si>
  <si>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</si>
  <si>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</si>
  <si>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</si>
  <si>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</si>
  <si>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</si>
  <si>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</si>
  <si>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</si>
  <si>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</si>
  <si>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</si>
  <si>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</si>
  <si>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</si>
  <si>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</si>
  <si>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</si>
  <si>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</si>
  <si>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</si>
  <si>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</si>
  <si>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</si>
  <si>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</si>
  <si>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</si>
  <si>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</si>
  <si>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</si>
  <si>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</si>
  <si>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</si>
  <si>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</si>
  <si>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</si>
  <si>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</si>
  <si>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</si>
  <si>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</si>
  <si>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</si>
  <si>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</si>
  <si>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</si>
  <si>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</si>
  <si>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</si>
  <si>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</si>
  <si>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</si>
  <si>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</si>
  <si>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</si>
  <si>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</si>
  <si>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</si>
  <si>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</si>
  <si>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</si>
  <si>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</si>
  <si>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</si>
  <si>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</si>
  <si>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</si>
  <si>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</si>
  <si>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</si>
  <si>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</si>
  <si>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</si>
  <si>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</si>
  <si>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</si>
  <si>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</si>
  <si>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</si>
  <si>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</si>
  <si>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</si>
  <si>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</si>
  <si>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</si>
  <si>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</si>
  <si>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</si>
  <si>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</si>
  <si>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</si>
  <si>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</si>
  <si>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</si>
  <si>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</si>
  <si>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</si>
  <si>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</si>
  <si>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</si>
  <si>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</si>
  <si>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</si>
  <si>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</si>
  <si>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</si>
  <si>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</si>
  <si>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</si>
  <si>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</si>
  <si>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</si>
  <si>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</si>
  <si>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</si>
  <si>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</si>
  <si>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</si>
  <si>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</si>
  <si>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</si>
  <si>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</si>
  <si>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</si>
  <si>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</si>
  <si>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</si>
  <si>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</si>
  <si>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</si>
  <si>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</si>
  <si>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</si>
  <si>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</si>
  <si>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</si>
  <si>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</si>
  <si>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</si>
  <si>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</si>
  <si>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</si>
  <si>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</si>
  <si>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</si>
  <si>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</si>
  <si>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</si>
  <si>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</si>
  <si>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</si>
  <si>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</si>
  <si>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</si>
  <si>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</si>
  <si>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</si>
  <si>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</si>
  <si>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</si>
  <si>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</si>
  <si>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</si>
  <si>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</si>
  <si>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</si>
  <si>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</si>
  <si>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</si>
  <si>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</si>
  <si>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</si>
  <si>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</si>
  <si>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</si>
  <si>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</si>
  <si>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</si>
  <si>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</si>
  <si>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</si>
  <si>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</si>
  <si>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</si>
  <si>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</si>
  <si>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</si>
  <si>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</si>
  <si>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</si>
  <si>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</si>
  <si>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</si>
  <si>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</si>
  <si>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</si>
  <si>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</si>
  <si>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</si>
  <si>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</si>
  <si>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</si>
  <si>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</si>
  <si>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</si>
  <si>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</si>
  <si>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</si>
  <si>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</si>
  <si>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</si>
  <si>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</si>
  <si>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</si>
  <si>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</si>
  <si>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</si>
  <si>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</si>
  <si>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</si>
  <si>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</si>
  <si>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</si>
  <si>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</si>
  <si>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</si>
  <si>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</si>
  <si>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</si>
  <si>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</si>
  <si>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</si>
  <si>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</si>
  <si>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</si>
  <si>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</si>
  <si>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</si>
  <si>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</si>
  <si>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</si>
  <si>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</si>
  <si>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</si>
  <si>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</si>
  <si>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</si>
  <si>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</si>
  <si>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</si>
  <si>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</si>
  <si>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</si>
  <si>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</si>
  <si>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</si>
  <si>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</si>
  <si>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</si>
  <si>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</si>
  <si>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</si>
  <si>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</si>
  <si>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</si>
  <si>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</si>
  <si>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</si>
  <si>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</si>
  <si>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</si>
  <si>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</si>
  <si>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</si>
  <si>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</si>
  <si>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</si>
  <si>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</si>
  <si>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</si>
  <si>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</si>
  <si>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</si>
  <si>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</si>
  <si>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</si>
  <si>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</si>
  <si>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</si>
  <si>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</si>
  <si>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</si>
  <si>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</si>
  <si>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</si>
  <si>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</si>
  <si>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</si>
  <si>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</si>
  <si>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</si>
  <si>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</si>
  <si>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</si>
  <si>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</si>
  <si>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</si>
  <si>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</si>
  <si>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</si>
  <si>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</si>
  <si>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</si>
  <si>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</si>
  <si>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</si>
  <si>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</si>
  <si>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</si>
  <si>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</si>
  <si>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</si>
  <si>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</si>
  <si>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</si>
  <si>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</si>
  <si>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</si>
  <si>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</si>
  <si>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</si>
  <si>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</si>
  <si>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</si>
  <si>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</si>
  <si>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</si>
  <si>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</si>
  <si>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</si>
  <si>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</si>
  <si>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</si>
  <si>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</si>
  <si>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</si>
  <si>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</si>
  <si>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</si>
  <si>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</si>
  <si>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</si>
  <si>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</si>
  <si>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</si>
  <si>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</si>
  <si>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</si>
  <si>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</si>
  <si>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</si>
  <si>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</si>
  <si>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</si>
  <si>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</si>
  <si>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</si>
  <si>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</si>
  <si>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</si>
  <si>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</si>
  <si>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</si>
  <si>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</si>
  <si>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</si>
  <si>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</si>
  <si>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</si>
  <si>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</si>
  <si>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</si>
  <si>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</si>
  <si>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</si>
  <si>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</si>
  <si>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</si>
  <si>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</si>
  <si>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</si>
  <si>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</si>
  <si>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</si>
  <si>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</si>
  <si>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</si>
  <si>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</si>
  <si>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</si>
  <si>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</si>
  <si>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</si>
  <si>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</si>
  <si>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</si>
  <si>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</si>
  <si>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</si>
  <si>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</si>
  <si>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</si>
  <si>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</si>
  <si>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</si>
  <si>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</si>
  <si>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</si>
  <si>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</si>
  <si>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</si>
  <si>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</si>
  <si>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</si>
  <si>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</si>
  <si>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</si>
  <si>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</si>
  <si>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</si>
  <si>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</si>
  <si>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</si>
  <si>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</si>
  <si>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</si>
  <si>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</si>
  <si>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</si>
  <si>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</si>
  <si>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</si>
  <si>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</si>
  <si>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</si>
  <si>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</si>
  <si>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</si>
  <si>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</si>
  <si>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</si>
  <si>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</si>
  <si>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</si>
  <si>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</si>
  <si>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</si>
  <si>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</si>
  <si>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</si>
  <si>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</si>
  <si>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</si>
  <si>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</si>
  <si>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</si>
  <si>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</si>
  <si>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</si>
  <si>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</si>
  <si>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</si>
  <si>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</si>
  <si>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</si>
  <si>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</si>
  <si>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</si>
  <si>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</si>
  <si>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</si>
  <si>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</si>
  <si>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</si>
  <si>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</si>
  <si>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</si>
  <si>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</si>
  <si>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</si>
  <si>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</si>
  <si>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</si>
  <si>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</si>
  <si>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</si>
  <si>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</si>
  <si>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</si>
  <si>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</si>
  <si>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</si>
  <si>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</si>
  <si>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</si>
  <si>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</si>
  <si>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</si>
  <si>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</si>
  <si>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</si>
  <si>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</si>
  <si>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</si>
  <si>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</si>
  <si>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</si>
  <si>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</si>
  <si>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</si>
  <si>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</si>
  <si>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</si>
  <si>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</si>
  <si>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</si>
  <si>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</si>
  <si>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</si>
  <si>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</si>
  <si>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</si>
  <si>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</si>
  <si>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</si>
  <si>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</si>
  <si>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</si>
  <si>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</si>
  <si>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</si>
  <si>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</si>
  <si>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</si>
  <si>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</si>
  <si>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</si>
  <si>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</si>
  <si>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</si>
  <si>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</si>
  <si>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</si>
  <si>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</si>
  <si>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</si>
  <si>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</si>
  <si>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</si>
  <si>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</si>
  <si>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</si>
  <si>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</si>
  <si>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</si>
  <si>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</si>
  <si>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</si>
  <si>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</si>
  <si>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</si>
  <si>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</si>
  <si>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</si>
  <si>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</si>
  <si>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</si>
  <si>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</si>
  <si>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</si>
  <si>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</si>
  <si>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</si>
  <si>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</si>
  <si>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</si>
  <si>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</si>
  <si>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</si>
  <si>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</si>
  <si>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</si>
  <si>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</si>
  <si>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</si>
  <si>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</si>
  <si>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</si>
  <si>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</si>
  <si>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</si>
  <si>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</si>
  <si>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</si>
  <si>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</si>
  <si>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</si>
  <si>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</si>
  <si>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</si>
  <si>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</si>
  <si>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</si>
  <si>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</si>
  <si>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</si>
  <si>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</si>
  <si>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</si>
  <si>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</si>
  <si>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</si>
  <si>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</si>
  <si>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</si>
  <si>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</si>
  <si>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</si>
  <si>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</si>
  <si>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</si>
  <si>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</si>
  <si>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</si>
  <si>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</si>
  <si>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</si>
  <si>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</si>
  <si>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</si>
  <si>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</si>
  <si>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</si>
  <si>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</si>
  <si>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</si>
  <si>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</si>
  <si>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</si>
  <si>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</si>
  <si>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</si>
  <si>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</si>
  <si>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</si>
  <si>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</si>
  <si>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</si>
  <si>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</si>
  <si>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</si>
  <si>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</si>
  <si>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</si>
  <si>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</si>
  <si>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</si>
  <si>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</si>
  <si>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</si>
  <si>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</si>
  <si>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</si>
  <si>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</si>
  <si>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</si>
  <si>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</si>
  <si>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</si>
  <si>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</si>
  <si>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</si>
  <si>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</si>
  <si>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</si>
  <si>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</si>
  <si>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</si>
  <si>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</si>
  <si>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</si>
  <si>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</si>
  <si>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</si>
  <si>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</si>
  <si>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</si>
  <si>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</si>
  <si>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</si>
  <si>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</si>
  <si>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</si>
  <si>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</si>
  <si>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</si>
  <si>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</si>
  <si>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</si>
  <si>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</si>
  <si>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</si>
  <si>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</si>
  <si>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</si>
  <si>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</si>
  <si>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</si>
  <si>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</si>
  <si>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</si>
  <si>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</si>
  <si>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</si>
  <si>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</si>
  <si>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</si>
  <si>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</si>
  <si>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</si>
  <si>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</si>
  <si>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</si>
  <si>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</si>
  <si>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</si>
  <si>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</si>
  <si>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</si>
  <si>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</si>
  <si>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</si>
  <si>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</si>
  <si>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</si>
  <si>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</si>
  <si>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</si>
  <si>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</si>
  <si>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</si>
  <si>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</si>
  <si>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</si>
  <si>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</si>
  <si>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</si>
  <si>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</si>
  <si>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</si>
  <si>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</si>
  <si>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</si>
  <si>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</si>
  <si>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</si>
  <si>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</si>
  <si>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</si>
  <si>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</si>
  <si>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</si>
  <si>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</si>
  <si>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</si>
  <si>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</si>
  <si>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</si>
  <si>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</si>
  <si>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</si>
  <si>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</si>
  <si>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</si>
  <si>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</si>
  <si>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</si>
  <si>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</si>
  <si>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</si>
  <si>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</si>
  <si>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</si>
  <si>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</si>
  <si>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</si>
  <si>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</si>
  <si>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</si>
  <si>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</si>
  <si>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</si>
  <si>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</si>
  <si>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</si>
  <si>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</si>
  <si>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</si>
  <si>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</si>
  <si>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</si>
  <si>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</si>
  <si>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</si>
  <si>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</si>
  <si>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</si>
  <si>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</si>
  <si>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</si>
  <si>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</si>
  <si>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</si>
  <si>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</si>
  <si>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</si>
  <si>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</si>
  <si>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</si>
  <si>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</si>
  <si>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</si>
  <si>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</si>
  <si>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</si>
  <si>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</si>
  <si>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</si>
  <si>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</si>
  <si>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</si>
  <si>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</si>
  <si>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</si>
  <si>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</si>
  <si>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</si>
  <si>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</si>
  <si>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</si>
  <si>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</si>
  <si>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</si>
  <si>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</si>
  <si>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</si>
  <si>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</si>
  <si>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</si>
  <si>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</si>
  <si>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</si>
  <si>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</si>
  <si>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</si>
  <si>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</si>
  <si>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</si>
  <si>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</si>
  <si>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</si>
  <si>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</si>
  <si>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</si>
  <si>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</si>
  <si>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</si>
  <si>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</si>
  <si>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</si>
  <si>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</si>
  <si>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</si>
  <si>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</si>
  <si>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</si>
  <si>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</si>
  <si>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</si>
  <si>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</si>
  <si>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</si>
  <si>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</si>
  <si>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</si>
  <si>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</si>
  <si>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</si>
  <si>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</si>
  <si>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</si>
  <si>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</si>
  <si>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</si>
  <si>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</si>
  <si>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</si>
  <si>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</si>
  <si>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</si>
  <si>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</si>
  <si>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</si>
  <si>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</si>
  <si>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</si>
  <si>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</si>
  <si>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</si>
  <si>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</si>
  <si>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</si>
  <si>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</si>
  <si>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</si>
  <si>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</si>
  <si>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</si>
  <si>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</si>
  <si>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</si>
  <si>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</si>
  <si>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</si>
  <si>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</si>
  <si>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</si>
  <si>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</si>
  <si>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</si>
  <si>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</si>
  <si>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</si>
  <si>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</si>
  <si>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</si>
  <si>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</si>
  <si>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</si>
  <si>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</si>
  <si>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</si>
  <si>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</si>
  <si>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</si>
  <si>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</si>
  <si>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</si>
  <si>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</si>
  <si>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</si>
  <si>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</si>
  <si>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</si>
  <si>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</si>
  <si>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</si>
  <si>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</si>
  <si>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</si>
  <si>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</si>
  <si>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</si>
  <si>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</si>
  <si>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</si>
  <si>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</si>
  <si>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</si>
  <si>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</si>
  <si>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</si>
  <si>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</si>
  <si>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</si>
  <si>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</si>
  <si>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</si>
  <si>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</si>
  <si>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</si>
  <si>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</si>
  <si>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</si>
  <si>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</si>
  <si>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</si>
  <si>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</si>
  <si>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</si>
  <si>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</si>
  <si>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</si>
  <si>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</si>
  <si>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</si>
  <si>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</si>
  <si>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</si>
  <si>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</si>
  <si>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</si>
  <si>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</si>
  <si>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</si>
  <si>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</si>
  <si>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</si>
  <si>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</si>
  <si>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</si>
  <si>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</si>
  <si>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</si>
  <si>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</si>
  <si>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</si>
  <si>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</si>
  <si>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</si>
  <si>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</si>
  <si>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</si>
  <si>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</si>
  <si>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</si>
  <si>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</si>
  <si>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</si>
  <si>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</si>
  <si>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</si>
  <si>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</si>
  <si>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</si>
  <si>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</si>
  <si>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</si>
  <si>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</si>
  <si>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</si>
  <si>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</si>
  <si>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</si>
  <si>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</si>
  <si>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</si>
  <si>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</si>
  <si>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</si>
  <si>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</si>
  <si>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</si>
  <si>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</si>
  <si>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</si>
  <si>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</si>
  <si>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</si>
  <si>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</si>
  <si>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</si>
  <si>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</si>
  <si>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</si>
  <si>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</si>
  <si>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</si>
  <si>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</si>
  <si>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</si>
  <si>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</si>
  <si>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</si>
  <si>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</si>
  <si>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</si>
  <si>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</si>
  <si>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</si>
  <si>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</si>
  <si>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</si>
  <si>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</si>
  <si>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</si>
  <si>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</si>
  <si>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</si>
  <si>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</si>
  <si>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</si>
  <si>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</si>
  <si>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</si>
  <si>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</si>
  <si>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</si>
  <si>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</si>
  <si>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</si>
  <si>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</si>
  <si>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</si>
  <si>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</si>
  <si>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</si>
  <si>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</si>
  <si>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</si>
  <si>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</si>
  <si>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</si>
  <si>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</si>
  <si>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</si>
  <si>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</si>
  <si>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</si>
  <si>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</si>
  <si>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</si>
  <si>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</si>
  <si>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</si>
  <si>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</si>
  <si>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</si>
  <si>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</si>
  <si>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</si>
  <si>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</si>
  <si>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</si>
  <si>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</si>
  <si>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</si>
  <si>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</si>
  <si>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</si>
  <si>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</si>
  <si>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</si>
  <si>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</si>
  <si>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</si>
  <si>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</si>
  <si>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</si>
  <si>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</si>
  <si>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</si>
  <si>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</si>
  <si>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</si>
  <si>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</si>
  <si>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</si>
  <si>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</si>
  <si>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</si>
  <si>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</si>
  <si>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</si>
  <si>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</si>
  <si>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</si>
  <si>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</si>
  <si>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</si>
  <si>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</si>
  <si>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</si>
  <si>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</si>
  <si>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</si>
  <si>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</si>
  <si>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</si>
  <si>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</si>
  <si>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</si>
  <si>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</si>
  <si>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</si>
  <si>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</si>
  <si>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</si>
  <si>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</si>
  <si>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</si>
  <si>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</si>
  <si>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</si>
  <si>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</si>
  <si>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</si>
  <si>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</si>
  <si>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</si>
  <si>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</si>
  <si>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</si>
  <si>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</si>
  <si>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</si>
  <si>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</si>
  <si>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</si>
  <si>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</si>
  <si>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</si>
  <si>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</si>
  <si>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</si>
  <si>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</si>
  <si>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</si>
  <si>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</si>
  <si>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</si>
  <si>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</si>
  <si>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</si>
  <si>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</si>
  <si>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</si>
  <si>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</si>
  <si>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</si>
  <si>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</si>
  <si>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</si>
  <si>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</si>
  <si>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</si>
  <si>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</si>
  <si>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</si>
  <si>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</si>
  <si>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</si>
  <si>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</si>
  <si>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</si>
  <si>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</si>
  <si>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</si>
  <si>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</si>
  <si>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</si>
  <si>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</si>
  <si>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</si>
  <si>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</si>
  <si>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</si>
  <si>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</si>
  <si>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</si>
  <si>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</si>
  <si>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</si>
  <si>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</si>
  <si>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</si>
  <si>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</si>
  <si>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</si>
  <si>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</si>
  <si>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</si>
  <si>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</si>
  <si>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</si>
  <si>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</si>
  <si>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</si>
  <si>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</si>
  <si>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</si>
  <si>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</si>
  <si>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</si>
  <si>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</si>
  <si>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</si>
  <si>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</si>
  <si>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</si>
  <si>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</si>
  <si>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</si>
  <si>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</si>
  <si>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</si>
  <si>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</si>
  <si>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</si>
  <si>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</si>
  <si>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</si>
  <si>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</si>
  <si>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</si>
  <si>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</si>
  <si>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</si>
  <si>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</si>
  <si>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</si>
  <si>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</si>
  <si>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</si>
  <si>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</si>
  <si>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</si>
  <si>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</si>
  <si>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</si>
  <si>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</si>
  <si>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</si>
  <si>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</si>
  <si>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</si>
  <si>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</si>
  <si>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</si>
  <si>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</si>
  <si>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</si>
  <si>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</si>
  <si>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</si>
  <si>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</si>
  <si>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</si>
  <si>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</si>
  <si>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</si>
  <si>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</si>
  <si>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</si>
  <si>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</si>
  <si>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</si>
  <si>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</si>
  <si>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</si>
  <si>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</si>
  <si>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</si>
  <si>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</si>
  <si>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</si>
  <si>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</si>
  <si>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</si>
  <si>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</si>
  <si>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</si>
  <si>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</si>
  <si>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</si>
  <si>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</si>
  <si>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</si>
  <si>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</si>
  <si>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</si>
  <si>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</si>
  <si>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</si>
  <si>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</si>
  <si>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</si>
  <si>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</si>
  <si>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</si>
  <si>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</si>
  <si>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</si>
  <si>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</si>
  <si>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</si>
  <si>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</si>
  <si>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</si>
  <si>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</si>
  <si>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</si>
  <si>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</si>
  <si>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</si>
  <si>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</si>
  <si>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</si>
  <si>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</si>
  <si>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</si>
  <si>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</si>
  <si>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</si>
  <si>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</si>
  <si>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</si>
  <si>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</si>
  <si>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</si>
  <si>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</si>
  <si>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</si>
  <si>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</si>
  <si>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</si>
  <si>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</si>
  <si>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</si>
  <si>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</si>
  <si>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</si>
  <si>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</si>
  <si>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</si>
  <si>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</si>
  <si>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</si>
  <si>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</si>
  <si>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</si>
  <si>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</si>
  <si>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</si>
  <si>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</si>
  <si>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</si>
  <si>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</si>
  <si>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</si>
  <si>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</si>
  <si>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</si>
  <si>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</si>
  <si>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</si>
  <si>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</si>
  <si>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</si>
  <si>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</si>
  <si>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</si>
  <si>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</si>
  <si>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</si>
  <si>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</si>
  <si>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</si>
  <si>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</si>
  <si>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</si>
  <si>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</si>
  <si>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</si>
  <si>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</si>
  <si>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</si>
  <si>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</si>
  <si>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</si>
  <si>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</si>
  <si>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</si>
  <si>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</si>
  <si>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</si>
  <si>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</si>
  <si>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</si>
  <si>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</si>
  <si>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</si>
  <si>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</si>
  <si>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</si>
  <si>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</si>
  <si>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</si>
  <si>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</si>
  <si>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</si>
  <si>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</si>
  <si>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</si>
  <si>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</si>
  <si>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</si>
  <si>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</si>
  <si>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</si>
  <si>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</si>
  <si>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</si>
  <si>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</si>
  <si>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</si>
  <si>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</si>
  <si>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</si>
  <si>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</si>
  <si>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</si>
  <si>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</si>
  <si>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</si>
  <si>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</si>
  <si>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</si>
  <si>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</si>
  <si>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</si>
  <si>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</si>
  <si>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</si>
  <si>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</si>
  <si>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</si>
  <si>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</si>
  <si>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</si>
  <si>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</si>
  <si>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</si>
  <si>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</si>
  <si>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</si>
  <si>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</si>
  <si>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</si>
  <si>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</si>
  <si>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</si>
  <si>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</si>
  <si>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</si>
  <si>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</si>
  <si>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</si>
  <si>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</si>
  <si>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</si>
  <si>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</si>
  <si>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</si>
  <si>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</si>
  <si>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</si>
  <si>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</si>
  <si>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</si>
  <si>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</si>
  <si>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</si>
  <si>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</si>
  <si>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</si>
  <si>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</si>
  <si>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</si>
  <si>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</si>
  <si>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</si>
  <si>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</si>
  <si>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</si>
  <si>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</si>
  <si>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</si>
  <si>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</si>
  <si>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</si>
  <si>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</si>
  <si>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</si>
  <si>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</si>
  <si>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</si>
  <si>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</si>
  <si>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</si>
  <si>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</si>
  <si>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</si>
  <si>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</si>
  <si>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</si>
  <si>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</si>
  <si>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</si>
  <si>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</si>
  <si>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</si>
  <si>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</si>
  <si>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</si>
  <si>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</si>
  <si>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</si>
  <si>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</si>
  <si>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</si>
  <si>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</si>
  <si>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</si>
  <si>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</si>
  <si>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</si>
  <si>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</si>
  <si>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</si>
  <si>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</si>
  <si>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</si>
  <si>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</si>
  <si>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</si>
  <si>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</si>
  <si>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</si>
  <si>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</si>
  <si>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</si>
  <si>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</si>
  <si>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</si>
  <si>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</si>
  <si>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</si>
  <si>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</si>
  <si>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</si>
  <si>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</si>
  <si>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</si>
  <si>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</si>
  <si>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</si>
  <si>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</si>
  <si>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</si>
  <si>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</si>
  <si>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</si>
  <si>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</si>
  <si>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</si>
  <si>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</si>
  <si>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</si>
  <si>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</si>
  <si>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</si>
  <si>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</si>
  <si>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</si>
  <si>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</si>
  <si>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</si>
  <si>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</si>
  <si>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</si>
  <si>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</si>
  <si>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</si>
  <si>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</si>
  <si>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</si>
  <si>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</si>
  <si>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</si>
  <si>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</si>
  <si>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</si>
  <si>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</si>
  <si>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</si>
  <si>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</si>
  <si>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</si>
  <si>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</si>
  <si>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</si>
  <si>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</si>
  <si>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</si>
  <si>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</si>
  <si>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</si>
  <si>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</si>
  <si>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</si>
  <si>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</si>
  <si>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</si>
  <si>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</si>
  <si>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</si>
  <si>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</si>
  <si>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</si>
  <si>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</si>
  <si>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</si>
  <si>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</si>
  <si>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</si>
  <si>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</si>
  <si>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</si>
  <si>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</si>
  <si>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</si>
  <si>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</si>
  <si>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</si>
  <si>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</si>
  <si>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</si>
  <si>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</si>
  <si>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</si>
  <si>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</si>
  <si>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</si>
  <si>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</si>
  <si>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</si>
  <si>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</si>
  <si>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</si>
  <si>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</si>
  <si>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</si>
  <si>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</si>
  <si>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</si>
  <si>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</si>
  <si>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</si>
  <si>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</si>
  <si>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</si>
  <si>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</si>
  <si>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</si>
  <si>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</si>
  <si>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</si>
  <si>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</si>
  <si>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</si>
  <si>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</si>
  <si>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</si>
  <si>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</si>
  <si>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</si>
  <si>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</si>
  <si>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</si>
  <si>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</si>
  <si>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</si>
  <si>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</si>
  <si>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</si>
  <si>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</si>
  <si>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</si>
  <si>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</si>
  <si>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</si>
  <si>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</si>
  <si>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</si>
  <si>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</si>
  <si>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</si>
  <si>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</si>
  <si>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</si>
  <si>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</si>
  <si>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</si>
  <si>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</si>
  <si>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</si>
  <si>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</si>
  <si>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</si>
  <si>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</si>
  <si>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</si>
  <si>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</si>
  <si>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</si>
  <si>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</si>
  <si>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</si>
  <si>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</si>
  <si>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</si>
  <si>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</si>
  <si>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</si>
  <si>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</si>
  <si>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</si>
  <si>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</si>
  <si>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</si>
  <si>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</si>
  <si>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</si>
  <si>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</si>
  <si>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</si>
  <si>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</si>
  <si>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</si>
  <si>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</si>
  <si>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</si>
  <si>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</si>
  <si>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</si>
  <si>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</si>
  <si>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</si>
  <si>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</si>
  <si>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</si>
  <si>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</si>
  <si>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</si>
  <si>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</si>
  <si>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</si>
  <si>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</si>
  <si>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</si>
  <si>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</si>
  <si>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</si>
  <si>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</si>
  <si>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</si>
  <si>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</si>
  <si>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</si>
  <si>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</si>
  <si>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</si>
  <si>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</si>
  <si>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</si>
  <si>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</si>
  <si>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</si>
  <si>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</si>
  <si>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</si>
  <si>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</si>
  <si>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</si>
  <si>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</si>
  <si>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</si>
  <si>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</si>
  <si>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</si>
  <si>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</si>
  <si>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</si>
  <si>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</si>
  <si>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</si>
  <si>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</si>
  <si>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</si>
  <si>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</si>
  <si>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</si>
  <si>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</si>
  <si>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</si>
  <si>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</si>
  <si>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</si>
  <si>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</si>
  <si>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</si>
  <si>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</si>
  <si>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</si>
  <si>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</si>
  <si>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</si>
  <si>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</si>
  <si>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</si>
  <si>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</si>
  <si>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</si>
  <si>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</si>
  <si>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</si>
  <si>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</si>
  <si>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</si>
  <si>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</si>
  <si>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</si>
  <si>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</si>
  <si>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</si>
  <si>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</si>
  <si>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</si>
  <si>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</si>
  <si>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</si>
  <si>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</si>
  <si>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</si>
  <si>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</si>
  <si>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</si>
  <si>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</si>
  <si>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</si>
  <si>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</si>
  <si>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</si>
  <si>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</si>
  <si>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</si>
  <si>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</si>
  <si>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</si>
  <si>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</si>
  <si>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</si>
  <si>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</si>
  <si>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</si>
  <si>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</si>
  <si>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</si>
  <si>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</si>
  <si>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</si>
  <si>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</si>
  <si>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</si>
  <si>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</si>
  <si>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</si>
  <si>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</si>
  <si>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</si>
  <si>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</si>
  <si>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</si>
  <si>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</si>
  <si>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</si>
  <si>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</si>
  <si>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</si>
  <si>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</si>
  <si>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</si>
  <si>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</si>
  <si>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</si>
  <si>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</si>
  <si>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</si>
  <si>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</si>
  <si>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</si>
  <si>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</si>
  <si>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</si>
  <si>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</si>
  <si>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</si>
  <si>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</si>
  <si>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</si>
  <si>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</si>
  <si>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</si>
  <si>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</si>
  <si>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</si>
  <si>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</si>
  <si>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</si>
  <si>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</si>
  <si>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</si>
  <si>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</si>
  <si>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</si>
  <si>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</si>
  <si>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</si>
  <si>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</si>
  <si>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</si>
  <si>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</si>
  <si>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</si>
  <si>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</si>
  <si>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</si>
  <si>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</si>
  <si>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</si>
  <si>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</si>
  <si>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</si>
  <si>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</si>
  <si>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</si>
  <si>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</si>
  <si>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</si>
  <si>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</si>
  <si>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</si>
  <si>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</si>
  <si>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</si>
  <si>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</si>
  <si>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</si>
  <si>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</si>
  <si>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</si>
  <si>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</si>
  <si>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</si>
  <si>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</si>
  <si>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</si>
  <si>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</si>
  <si>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</si>
  <si>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</si>
  <si>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</si>
  <si>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</si>
  <si>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</si>
  <si>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</si>
  <si>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</si>
  <si>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</si>
  <si>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</si>
  <si>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</si>
  <si>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</si>
  <si>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</si>
  <si>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</si>
  <si>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</si>
  <si>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</si>
  <si>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</si>
  <si>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</si>
  <si>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</si>
  <si>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</si>
  <si>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</si>
  <si>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</si>
  <si>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</si>
  <si>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</si>
  <si>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</si>
  <si>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</si>
  <si>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</si>
  <si>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</si>
  <si>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</si>
  <si>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</si>
  <si>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</si>
  <si>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</si>
  <si>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</si>
  <si>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</si>
  <si>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</si>
  <si>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</si>
  <si>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</si>
  <si>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</si>
  <si>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</si>
  <si>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</si>
  <si>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</si>
  <si>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</si>
  <si>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</si>
  <si>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</si>
  <si>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</si>
  <si>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</si>
  <si>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</si>
  <si>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</si>
  <si>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</si>
  <si>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</si>
  <si>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</si>
  <si>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</si>
  <si>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</si>
  <si>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</si>
  <si>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</si>
  <si>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</si>
  <si>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</si>
  <si>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</si>
  <si>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</si>
  <si>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</si>
  <si>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</si>
  <si>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</si>
  <si>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</si>
  <si>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</si>
  <si>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</si>
  <si>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</si>
  <si>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</si>
  <si>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</si>
  <si>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</si>
  <si>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</si>
  <si>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</si>
  <si>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</si>
  <si>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</si>
  <si>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</si>
  <si>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</si>
  <si>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</si>
  <si>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</si>
  <si>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</si>
  <si>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</si>
  <si>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</si>
  <si>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</si>
  <si>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</si>
  <si>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</si>
  <si>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</si>
  <si>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</si>
  <si>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</si>
  <si>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</si>
  <si>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</si>
  <si>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</si>
  <si>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</si>
  <si>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</si>
  <si>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</si>
  <si>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</si>
  <si>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</si>
  <si>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</si>
  <si>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</si>
  <si>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</si>
  <si>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</si>
  <si>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</si>
  <si>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</si>
  <si>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</si>
  <si>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</si>
  <si>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</si>
  <si>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</si>
  <si>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</si>
  <si>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</si>
  <si>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</si>
  <si>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</si>
  <si>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</si>
  <si>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</si>
  <si>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</si>
  <si>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</si>
  <si>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</si>
  <si>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</si>
  <si>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</si>
  <si>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</si>
  <si>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</si>
  <si>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</si>
  <si>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</si>
  <si>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</si>
  <si>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</si>
  <si>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</si>
  <si>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</si>
  <si>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</si>
  <si>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</si>
  <si>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</si>
  <si>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</si>
  <si>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</si>
  <si>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</si>
  <si>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</si>
  <si>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</si>
  <si>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</si>
  <si>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</si>
  <si>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</si>
  <si>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</si>
  <si>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</si>
  <si>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</si>
  <si>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</si>
  <si>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</si>
  <si>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</si>
  <si>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</si>
  <si>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</si>
  <si>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</si>
  <si>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</si>
  <si>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</si>
  <si>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</si>
  <si>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</si>
  <si>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</si>
  <si>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</si>
  <si>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</si>
  <si>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</si>
  <si>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</si>
  <si>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</si>
  <si>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</si>
  <si>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</si>
  <si>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</si>
  <si>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</si>
  <si>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</si>
  <si>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</si>
  <si>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</si>
  <si>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</si>
  <si>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</si>
  <si>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</si>
  <si>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</si>
  <si>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</si>
  <si>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</si>
  <si>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</si>
  <si>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</si>
  <si>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</si>
  <si>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</si>
  <si>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</si>
  <si>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</si>
  <si>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</si>
  <si>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</si>
  <si>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</si>
  <si>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</si>
  <si>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</si>
  <si>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</si>
  <si>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</si>
  <si>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</si>
  <si>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</si>
  <si>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</si>
  <si>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</si>
  <si>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</si>
  <si>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</si>
  <si>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</si>
  <si>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</si>
  <si>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</si>
  <si>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</si>
  <si>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</si>
  <si>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</si>
  <si>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</si>
  <si>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</si>
  <si>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</si>
  <si>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</si>
  <si>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</si>
  <si>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</si>
  <si>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</si>
  <si>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</si>
  <si>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</si>
  <si>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</si>
  <si>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</si>
  <si>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</si>
  <si>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</si>
  <si>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</si>
  <si>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</si>
  <si>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</si>
  <si>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</si>
  <si>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</si>
  <si>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</si>
  <si>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</si>
  <si>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</si>
  <si>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</si>
  <si>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</si>
  <si>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</si>
  <si>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</si>
  <si>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</si>
  <si>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</si>
  <si>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</si>
  <si>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</si>
  <si>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</si>
  <si>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</si>
  <si>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</si>
  <si>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</si>
  <si>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</si>
  <si>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</si>
  <si>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</si>
  <si>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</si>
  <si>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</si>
  <si>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</si>
  <si>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</si>
  <si>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</si>
  <si>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</si>
  <si>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</si>
  <si>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</si>
  <si>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</si>
  <si>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</si>
  <si>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</si>
  <si>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</si>
  <si>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</si>
  <si>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</si>
  <si>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</si>
  <si>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</si>
  <si>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</si>
  <si>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</si>
  <si>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</si>
  <si>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</si>
  <si>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</si>
  <si>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</si>
  <si>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</si>
  <si>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</si>
  <si>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</si>
  <si>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</si>
  <si>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</si>
  <si>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</si>
  <si>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</si>
  <si>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</si>
  <si>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</si>
  <si>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</si>
  <si>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</si>
  <si>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</si>
  <si>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</si>
  <si>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</si>
  <si>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</si>
  <si>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</si>
  <si>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</si>
  <si>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</si>
  <si>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</si>
  <si>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</si>
  <si>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</si>
  <si>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</si>
  <si>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</si>
  <si>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</si>
  <si>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</si>
  <si>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</si>
  <si>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</si>
  <si>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</si>
  <si>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</si>
  <si>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</si>
  <si>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</si>
  <si>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</si>
  <si>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</si>
  <si>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</si>
  <si>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</si>
  <si>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</si>
  <si>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</si>
  <si>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</si>
  <si>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</si>
  <si>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</si>
  <si>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</si>
  <si>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</si>
  <si>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</si>
  <si>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</si>
  <si>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</si>
  <si>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</si>
  <si>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</si>
  <si>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</si>
  <si>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</si>
  <si>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</si>
  <si>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</si>
  <si>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</si>
  <si>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</si>
  <si>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</si>
  <si>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</si>
  <si>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</si>
  <si>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</si>
  <si>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</si>
  <si>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</si>
  <si>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</si>
  <si>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</si>
  <si>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</si>
  <si>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</si>
  <si>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</si>
  <si>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</si>
  <si>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</si>
  <si>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</si>
  <si>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</si>
  <si>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</si>
  <si>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</si>
  <si>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</si>
  <si>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</si>
  <si>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</si>
  <si>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</si>
  <si>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</si>
  <si>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</si>
  <si>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</si>
  <si>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</si>
  <si>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</si>
  <si>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</si>
  <si>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</si>
  <si>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</si>
  <si>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</si>
  <si>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</si>
  <si>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</si>
  <si>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</si>
  <si>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</si>
  <si>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</si>
  <si>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</si>
  <si>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</si>
  <si>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</si>
  <si>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</si>
  <si>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</si>
  <si>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</si>
  <si>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</si>
  <si>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</si>
  <si>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</si>
  <si>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</si>
  <si>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</si>
  <si>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</si>
  <si>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</si>
  <si>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</si>
  <si>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</si>
  <si>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</si>
  <si>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</si>
  <si>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</si>
  <si>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</si>
  <si>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</si>
  <si>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</si>
  <si>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</si>
  <si>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</si>
  <si>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</si>
  <si>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</si>
  <si>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</si>
  <si>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</si>
  <si>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</si>
  <si>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</si>
  <si>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</si>
  <si>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</si>
  <si>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</si>
  <si>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</si>
  <si>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</si>
  <si>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</si>
  <si>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</si>
  <si>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</si>
  <si>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</si>
  <si>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</si>
  <si>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</si>
  <si>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</si>
  <si>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</si>
  <si>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</si>
  <si>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</si>
  <si>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</si>
  <si>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</si>
  <si>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</si>
  <si>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</si>
  <si>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</si>
  <si>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</si>
  <si>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</si>
  <si>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</si>
  <si>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</si>
  <si>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</si>
  <si>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</si>
  <si>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</si>
  <si>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</si>
  <si>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</si>
  <si>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</si>
  <si>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</si>
  <si>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</si>
  <si>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</si>
  <si>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</si>
  <si>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</si>
  <si>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</si>
  <si>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</si>
  <si>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</si>
  <si>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</si>
  <si>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</si>
  <si>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</si>
  <si>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</si>
  <si>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</si>
  <si>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</si>
  <si>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</si>
  <si>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</si>
  <si>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</si>
  <si>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</si>
  <si>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</si>
  <si>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</si>
  <si>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</si>
  <si>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</si>
  <si>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</si>
  <si>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</si>
  <si>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</si>
  <si>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</si>
  <si>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</si>
  <si>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</si>
  <si>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</si>
  <si>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</si>
  <si>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</si>
  <si>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</si>
  <si>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</si>
  <si>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</si>
  <si>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</si>
  <si>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</si>
  <si>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</si>
  <si>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</si>
  <si>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</si>
  <si>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</si>
  <si>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</si>
  <si>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</si>
  <si>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</si>
  <si>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</si>
  <si>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</si>
  <si>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</si>
  <si>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</si>
  <si>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</si>
  <si>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</si>
  <si>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</si>
  <si>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</si>
  <si>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</si>
  <si>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</si>
  <si>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</si>
  <si>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</si>
  <si>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</si>
  <si>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</si>
  <si>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</si>
  <si>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</si>
  <si>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</si>
  <si>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</si>
  <si>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</si>
  <si>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</si>
  <si>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</si>
  <si>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</si>
  <si>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</si>
  <si>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</si>
  <si>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</si>
  <si>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</si>
  <si>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</si>
  <si>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</si>
  <si>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</si>
  <si>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</si>
  <si>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</si>
  <si>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</si>
  <si>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</si>
  <si>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</si>
  <si>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</si>
  <si>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</si>
  <si>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</si>
  <si>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</si>
  <si>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</si>
  <si>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</si>
  <si>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</si>
  <si>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</si>
  <si>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</si>
  <si>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</si>
  <si>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</si>
  <si>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</si>
  <si>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</si>
  <si>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</si>
  <si>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</si>
  <si>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</si>
  <si>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</si>
  <si>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</si>
  <si>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</si>
  <si>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</si>
  <si>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</si>
  <si>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</si>
  <si>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</si>
  <si>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</si>
  <si>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</si>
  <si>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</si>
  <si>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</si>
  <si>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</si>
  <si>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</si>
  <si>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</si>
  <si>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</si>
  <si>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</si>
  <si>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</si>
  <si>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</si>
  <si>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</si>
  <si>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</si>
  <si>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</si>
  <si>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</si>
  <si>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</si>
  <si>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</si>
  <si>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</si>
  <si>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</si>
  <si>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</si>
  <si>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</si>
  <si>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</si>
  <si>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</si>
  <si>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</si>
  <si>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</si>
  <si>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</si>
  <si>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</si>
  <si>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</si>
  <si>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</si>
  <si>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</si>
  <si>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</si>
  <si>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</si>
  <si>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</si>
  <si>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</si>
  <si>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</si>
  <si>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</si>
  <si>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</si>
  <si>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</si>
  <si>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</si>
  <si>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</si>
  <si>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</si>
  <si>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</si>
  <si>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</si>
  <si>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</si>
  <si>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</si>
  <si>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</si>
  <si>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</si>
  <si>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</si>
  <si>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</si>
  <si>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</si>
  <si>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</si>
  <si>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</si>
  <si>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</si>
  <si>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</si>
  <si>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</si>
  <si>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</si>
  <si>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</si>
  <si>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</si>
  <si>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</si>
  <si>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</si>
  <si>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</si>
  <si>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</si>
  <si>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</si>
  <si>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</si>
  <si>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</si>
  <si>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</si>
  <si>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</si>
  <si>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</si>
  <si>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</si>
  <si>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</si>
  <si>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</si>
  <si>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</si>
  <si>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</si>
  <si>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</si>
  <si>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</si>
  <si>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</si>
  <si>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</si>
  <si>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</si>
  <si>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</si>
  <si>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</si>
  <si>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</si>
  <si>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</si>
  <si>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</si>
  <si>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</si>
  <si>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</si>
  <si>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</si>
  <si>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</si>
  <si>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</si>
  <si>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</si>
  <si>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</si>
  <si>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</si>
  <si>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</si>
  <si>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</si>
  <si>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</si>
  <si>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</si>
  <si>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</si>
  <si>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</si>
  <si>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</si>
  <si>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</si>
  <si>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</si>
  <si>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</si>
  <si>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</si>
  <si>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</si>
  <si>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</si>
  <si>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</si>
  <si>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</si>
  <si>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</si>
  <si>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</si>
  <si>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</si>
  <si>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</si>
  <si>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</si>
  <si>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</si>
  <si>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</si>
  <si>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</si>
  <si>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</si>
  <si>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</si>
  <si>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</si>
  <si>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</si>
  <si>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</si>
  <si>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</si>
  <si>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</si>
  <si>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</si>
  <si>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</si>
  <si>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</si>
  <si>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</si>
  <si>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</si>
  <si>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</si>
  <si>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</si>
  <si>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</si>
  <si>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</si>
  <si>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</si>
  <si>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</si>
  <si>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</si>
  <si>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</si>
  <si>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</si>
  <si>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</si>
  <si>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</si>
  <si>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</si>
  <si>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</si>
  <si>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</si>
  <si>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</si>
  <si>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</si>
  <si>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</si>
  <si>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</si>
  <si>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</si>
  <si>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</si>
  <si>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</si>
  <si>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</si>
  <si>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</si>
  <si>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</si>
  <si>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</si>
  <si>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</si>
  <si>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</si>
  <si>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</si>
  <si>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</si>
  <si>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</si>
  <si>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</si>
  <si>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</si>
  <si>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</si>
  <si>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</si>
  <si>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</si>
  <si>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</si>
  <si>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</si>
  <si>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</si>
  <si>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</si>
  <si>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</si>
  <si>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</si>
  <si>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</si>
  <si>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</si>
  <si>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</si>
  <si>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</si>
  <si>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</si>
  <si>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</si>
  <si>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</si>
  <si>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</si>
  <si>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</si>
  <si>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</si>
  <si>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</si>
  <si>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</si>
  <si>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</si>
  <si>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</si>
  <si>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</si>
  <si>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</si>
  <si>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</si>
  <si>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</si>
  <si>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</si>
  <si>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</si>
  <si>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</si>
  <si>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</si>
  <si>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</si>
  <si>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</si>
  <si>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</si>
  <si>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</si>
  <si>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</si>
  <si>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</si>
  <si>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</si>
  <si>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</si>
  <si>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</si>
  <si>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</si>
  <si>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</si>
  <si>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</si>
  <si>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</si>
  <si>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</si>
  <si>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</si>
  <si>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</si>
  <si>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</si>
  <si>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</si>
  <si>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</si>
  <si>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</si>
  <si>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</si>
  <si>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</si>
  <si>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</si>
  <si>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</si>
  <si>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</si>
  <si>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</si>
  <si>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</si>
  <si>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</si>
  <si>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</si>
  <si>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</si>
  <si>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</si>
  <si>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</si>
  <si>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</si>
  <si>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</si>
  <si>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</si>
  <si>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</si>
  <si>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</si>
  <si>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</si>
  <si>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</si>
  <si>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</si>
  <si>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</si>
  <si>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</si>
  <si>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</si>
  <si>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</si>
  <si>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</si>
  <si>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</si>
  <si>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</si>
  <si>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</si>
  <si>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</si>
  <si>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</si>
  <si>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</si>
  <si>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</si>
  <si>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</si>
  <si>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</si>
  <si>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</si>
  <si>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</si>
  <si>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</si>
  <si>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</si>
  <si>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</si>
  <si>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</si>
  <si>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</si>
  <si>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</si>
  <si>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</si>
  <si>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</si>
  <si>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</si>
  <si>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</si>
  <si>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</si>
  <si>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</si>
  <si>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</si>
  <si>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</si>
  <si>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</si>
  <si>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</si>
  <si>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</si>
  <si>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</si>
  <si>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</si>
  <si>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</si>
  <si>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</si>
  <si>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</si>
  <si>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</si>
  <si>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</si>
  <si>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</si>
  <si>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</si>
  <si>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</si>
  <si>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</si>
  <si>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</si>
  <si>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</si>
  <si>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</si>
  <si>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</si>
  <si>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</si>
  <si>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</si>
  <si>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</si>
  <si>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</si>
  <si>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</si>
  <si>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</si>
  <si>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</si>
  <si>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</si>
  <si>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</si>
  <si>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</si>
  <si>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</si>
  <si>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</si>
  <si>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</si>
  <si>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</si>
  <si>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</si>
  <si>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</si>
  <si>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</si>
  <si>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</si>
  <si>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</si>
  <si>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</si>
  <si>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</si>
  <si>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</si>
  <si>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</si>
  <si>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</si>
  <si>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</si>
  <si>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</si>
  <si>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</si>
  <si>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</si>
  <si>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</si>
  <si>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</si>
  <si>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</si>
  <si>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</si>
  <si>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</si>
  <si>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</si>
  <si>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</si>
  <si>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</si>
  <si>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</si>
  <si>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</si>
  <si>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</si>
  <si>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</si>
  <si>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</si>
  <si>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</si>
  <si>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</si>
  <si>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</si>
  <si>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</si>
  <si>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</si>
  <si>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</si>
  <si>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</si>
  <si>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</si>
  <si>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</si>
  <si>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</si>
  <si>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</si>
  <si>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</si>
  <si>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</si>
  <si>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</si>
  <si>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</si>
  <si>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</si>
  <si>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</si>
  <si>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</si>
  <si>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</si>
  <si>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</si>
  <si>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</si>
  <si>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</si>
  <si>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</si>
  <si>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</si>
  <si>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</si>
  <si>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</si>
  <si>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</si>
  <si>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</si>
  <si>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</si>
  <si>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</si>
  <si>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</si>
  <si>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</si>
  <si>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</si>
  <si>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</si>
  <si>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</si>
  <si>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</si>
  <si>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</si>
  <si>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</si>
  <si>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</si>
  <si>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</si>
  <si>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</si>
  <si>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</si>
  <si>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</si>
  <si>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</si>
  <si>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</si>
  <si>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</si>
  <si>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</si>
  <si>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</si>
  <si>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</si>
  <si>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</si>
  <si>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</si>
  <si>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</si>
  <si>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</si>
  <si>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</si>
  <si>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</si>
  <si>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</si>
  <si>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</si>
  <si>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</si>
  <si>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</si>
  <si>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</si>
  <si>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</si>
  <si>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</si>
  <si>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</si>
  <si>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</si>
  <si>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</si>
  <si>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</si>
  <si>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</si>
  <si>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</si>
  <si>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</si>
  <si>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</si>
  <si>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</si>
  <si>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</si>
  <si>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</si>
  <si>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</si>
  <si>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</si>
  <si>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</si>
  <si>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</si>
  <si>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</si>
  <si>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</si>
  <si>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</si>
  <si>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</si>
  <si>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</si>
  <si>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</si>
  <si>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</si>
  <si>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</si>
  <si>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</si>
  <si>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</si>
  <si>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</si>
  <si>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</si>
  <si>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</si>
  <si>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</si>
  <si>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</si>
  <si>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</si>
  <si>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</si>
  <si>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</si>
  <si>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</si>
  <si>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</si>
  <si>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</si>
  <si>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</si>
  <si>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</si>
  <si>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</si>
  <si>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</si>
  <si>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</si>
  <si>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</si>
  <si>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</si>
  <si>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</si>
  <si>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</si>
  <si>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</si>
  <si>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</si>
  <si>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</si>
  <si>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</si>
  <si>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</si>
  <si>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</si>
  <si>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</si>
  <si>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</si>
  <si>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</si>
  <si>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</si>
  <si>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</si>
  <si>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</si>
  <si>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</si>
  <si>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</si>
  <si>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</si>
  <si>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</si>
  <si>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</si>
  <si>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</si>
  <si>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</si>
  <si>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</si>
  <si>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</si>
  <si>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</si>
  <si>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</si>
  <si>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</si>
  <si>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</si>
  <si>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</si>
  <si>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</si>
  <si>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</si>
  <si>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</si>
  <si>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</si>
  <si>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</si>
  <si>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</si>
  <si>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</si>
  <si>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</si>
  <si>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</si>
  <si>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</si>
  <si>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</si>
  <si>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</si>
  <si>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</si>
  <si>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</si>
  <si>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</si>
  <si>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</si>
  <si>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</si>
  <si>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</si>
  <si>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</si>
  <si>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</si>
  <si>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</si>
  <si>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</si>
  <si>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</si>
  <si>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</si>
  <si>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</si>
  <si>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</si>
  <si>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</si>
  <si>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</si>
  <si>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</si>
  <si>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</si>
  <si>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</si>
  <si>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</si>
  <si>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</si>
  <si>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</si>
  <si>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</si>
  <si>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</si>
  <si>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</si>
  <si>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</si>
  <si>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</si>
  <si>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</si>
  <si>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</si>
  <si>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</si>
  <si>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</si>
  <si>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</si>
  <si>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</si>
  <si>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</si>
  <si>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</si>
  <si>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</si>
  <si>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</si>
  <si>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</si>
  <si>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</si>
  <si>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</si>
  <si>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</si>
  <si>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</si>
  <si>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</si>
  <si>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</si>
  <si>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</si>
  <si>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</si>
  <si>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</si>
  <si>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</si>
  <si>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</si>
  <si>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</si>
  <si>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</si>
  <si>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</si>
  <si>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</si>
  <si>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</si>
  <si>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</si>
  <si>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</si>
  <si>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</si>
  <si>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</si>
  <si>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</si>
  <si>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</si>
  <si>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</si>
  <si>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</si>
  <si>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</si>
  <si>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</si>
  <si>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</si>
  <si>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</si>
  <si>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</si>
  <si>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</si>
  <si>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</si>
  <si>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</si>
  <si>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</si>
  <si>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</si>
  <si>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</si>
  <si>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</si>
  <si>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</si>
  <si>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</si>
  <si>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</si>
  <si>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</si>
  <si>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</si>
  <si>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</si>
  <si>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</si>
  <si>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</si>
  <si>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</si>
  <si>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</si>
  <si>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</si>
  <si>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</si>
  <si>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</si>
  <si>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</si>
  <si>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</si>
  <si>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</si>
  <si>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</si>
  <si>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</si>
  <si>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</si>
  <si>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</si>
  <si>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</si>
  <si>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</si>
  <si>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</si>
  <si>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</si>
  <si>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</si>
  <si>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</si>
  <si>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</si>
  <si>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</si>
  <si>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</si>
  <si>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</si>
  <si>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</si>
  <si>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</si>
  <si>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</si>
  <si>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</si>
  <si>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</si>
  <si>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</si>
  <si>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</si>
  <si>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</si>
  <si>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</si>
  <si>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</si>
  <si>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</si>
  <si>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</si>
  <si>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</si>
  <si>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</si>
  <si>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</si>
  <si>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</si>
  <si>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</si>
  <si>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</si>
  <si>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</si>
  <si>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</si>
  <si>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</si>
  <si>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</si>
  <si>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</si>
  <si>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</si>
  <si>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</si>
  <si>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</si>
  <si>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</si>
  <si>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</si>
  <si>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</si>
  <si>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</si>
  <si>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</si>
  <si>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</si>
  <si>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</si>
  <si>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</si>
  <si>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</si>
  <si>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</si>
  <si>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</si>
  <si>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</si>
  <si>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</si>
  <si>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</si>
  <si>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</si>
  <si>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</si>
  <si>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</si>
  <si>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</si>
  <si>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</si>
  <si>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</si>
  <si>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</si>
  <si>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</si>
  <si>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</si>
  <si>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</si>
  <si>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</si>
  <si>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</si>
  <si>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</si>
  <si>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</si>
  <si>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</si>
  <si>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</si>
  <si>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</si>
  <si>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</si>
  <si>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</si>
  <si>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</si>
  <si>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</si>
  <si>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</si>
  <si>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</si>
  <si>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</si>
  <si>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</si>
  <si>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</si>
  <si>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</si>
  <si>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</si>
  <si>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</si>
  <si>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</si>
  <si>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</si>
  <si>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</si>
  <si>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</si>
  <si>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</si>
  <si>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</si>
  <si>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</si>
  <si>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</si>
  <si>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</si>
  <si>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</si>
  <si>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</si>
  <si>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</si>
  <si>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</si>
  <si>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</si>
  <si>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</si>
  <si>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</si>
  <si>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</si>
  <si>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</si>
  <si>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</si>
  <si>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</si>
  <si>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</si>
  <si>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</si>
  <si>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</si>
  <si>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</si>
  <si>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</si>
  <si>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</si>
  <si>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</si>
  <si>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</si>
  <si>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</si>
  <si>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</si>
  <si>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</si>
  <si>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</si>
  <si>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</si>
  <si>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</si>
  <si>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</si>
  <si>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</si>
  <si>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</si>
  <si>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</si>
  <si>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</si>
  <si>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</si>
  <si>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</si>
  <si>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</si>
  <si>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</si>
  <si>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</si>
  <si>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</si>
  <si>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</si>
  <si>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</si>
  <si>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</si>
  <si>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</si>
  <si>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</si>
  <si>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</si>
  <si>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</si>
  <si>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</si>
  <si>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</si>
  <si>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</si>
  <si>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</si>
  <si>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</si>
  <si>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</si>
  <si>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</si>
  <si>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</si>
  <si>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</si>
  <si>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</si>
  <si>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</si>
  <si>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</si>
  <si>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</si>
  <si>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</si>
  <si>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</si>
  <si>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</si>
  <si>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</si>
  <si>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</si>
  <si>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</si>
  <si>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</si>
  <si>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</si>
  <si>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</si>
  <si>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</si>
  <si>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</si>
  <si>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</si>
  <si>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</si>
  <si>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</si>
  <si>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</si>
  <si>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</si>
  <si>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</si>
  <si>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</si>
  <si>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</si>
  <si>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</si>
  <si>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</si>
  <si>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</si>
  <si>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</si>
  <si>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</si>
  <si>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</si>
  <si>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</si>
  <si>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</si>
  <si>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</si>
  <si>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</si>
  <si>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</si>
  <si>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</si>
  <si>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</si>
  <si>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</si>
  <si>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</si>
  <si>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</si>
  <si>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</si>
  <si>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</si>
  <si>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</si>
  <si>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</si>
  <si>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</si>
  <si>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</si>
  <si>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</si>
  <si>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</si>
  <si>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</si>
  <si>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</si>
  <si>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</si>
  <si>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</si>
  <si>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</si>
  <si>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</si>
  <si>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</si>
  <si>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</si>
  <si>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</si>
  <si>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</si>
  <si>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</si>
  <si>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</si>
  <si>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</si>
  <si>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</si>
  <si>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</si>
  <si>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</si>
  <si>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</si>
  <si>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</si>
  <si>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</si>
  <si>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</si>
  <si>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</si>
  <si>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</si>
  <si>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</si>
  <si>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</si>
  <si>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</si>
  <si>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</si>
  <si>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</si>
  <si>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</si>
  <si>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</si>
  <si>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</si>
  <si>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</si>
  <si>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</si>
  <si>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</si>
  <si>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</si>
  <si>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</si>
  <si>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</si>
  <si>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</si>
  <si>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</si>
  <si>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</si>
  <si>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</si>
  <si>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</si>
  <si>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</si>
  <si>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</si>
  <si>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</si>
  <si>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</si>
  <si>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</si>
  <si>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</si>
  <si>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</si>
  <si>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</si>
  <si>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</si>
  <si>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</si>
  <si>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</si>
  <si>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</si>
  <si>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</si>
  <si>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</si>
  <si>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</si>
  <si>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</si>
  <si>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</si>
  <si>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</si>
  <si>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</si>
  <si>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</si>
  <si>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</si>
  <si>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</si>
  <si>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</si>
  <si>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</si>
  <si>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</si>
  <si>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</si>
  <si>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</si>
  <si>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</si>
  <si>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</si>
  <si>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</si>
  <si>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</si>
  <si>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</si>
  <si>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</si>
  <si>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</si>
  <si>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</si>
  <si>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</si>
  <si>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</si>
  <si>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</si>
  <si>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</si>
  <si>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</si>
  <si>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</si>
  <si>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</si>
  <si>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</si>
  <si>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</si>
  <si>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</si>
  <si>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</si>
  <si>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</si>
  <si>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</si>
  <si>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</si>
  <si>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</si>
  <si>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</si>
  <si>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</si>
  <si>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</si>
  <si>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</si>
  <si>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</si>
  <si>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</si>
  <si>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</si>
  <si>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</si>
  <si>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</si>
  <si>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</si>
  <si>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</si>
  <si>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</si>
  <si>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</si>
  <si>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</si>
  <si>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</si>
  <si>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</si>
  <si>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</si>
  <si>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</si>
  <si>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</si>
  <si>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</si>
  <si>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</si>
  <si>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</si>
  <si>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</si>
  <si>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</si>
  <si>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</si>
  <si>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</si>
  <si>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</si>
  <si>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</si>
  <si>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</si>
  <si>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</si>
  <si>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</si>
  <si>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</si>
  <si>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</si>
  <si>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</si>
  <si>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</si>
  <si>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</si>
  <si>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</si>
  <si>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</si>
  <si>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</si>
  <si>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</si>
  <si>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</si>
  <si>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</si>
  <si>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</si>
  <si>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</si>
  <si>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</si>
  <si>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</si>
  <si>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</si>
  <si>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</si>
  <si>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</si>
  <si>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</si>
  <si>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</si>
  <si>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</si>
  <si>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</si>
  <si>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</si>
  <si>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</si>
  <si>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</si>
  <si>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</si>
  <si>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</si>
  <si>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</si>
  <si>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</si>
  <si>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</si>
  <si>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</si>
  <si>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</si>
  <si>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</si>
  <si>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</si>
  <si>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</si>
  <si>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</si>
  <si>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</si>
  <si>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</si>
  <si>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</si>
  <si>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</si>
  <si>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</si>
  <si>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</si>
  <si>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</si>
  <si>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</si>
  <si>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</si>
  <si>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</si>
  <si>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</si>
  <si>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</si>
  <si>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</si>
  <si>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</si>
  <si>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</si>
  <si>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</si>
  <si>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</si>
  <si>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</si>
  <si>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</si>
  <si>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</si>
  <si>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</si>
  <si>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</si>
  <si>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</si>
  <si>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</si>
  <si>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</si>
  <si>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</si>
  <si>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</si>
  <si>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</si>
  <si>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</si>
  <si>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</si>
  <si>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</si>
  <si>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</si>
  <si>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</si>
  <si>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</si>
  <si>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</si>
  <si>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</si>
  <si>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</si>
  <si>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</si>
  <si>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</si>
  <si>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</si>
  <si>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</si>
  <si>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</si>
  <si>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</si>
  <si>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</si>
  <si>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</si>
  <si>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</si>
  <si>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</si>
  <si>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</si>
  <si>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</si>
  <si>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</si>
  <si>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</si>
  <si>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</si>
  <si>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</si>
  <si>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</si>
  <si>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</si>
  <si>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</si>
  <si>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</si>
  <si>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</si>
  <si>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</si>
  <si>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</si>
  <si>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</si>
  <si>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</si>
  <si>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</si>
  <si>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</si>
  <si>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</si>
  <si>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</si>
  <si>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</si>
  <si>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</si>
  <si>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</si>
  <si>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</si>
  <si>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</si>
  <si>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</si>
  <si>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</si>
  <si>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</si>
  <si>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</si>
  <si>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</si>
  <si>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</si>
  <si>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</si>
  <si>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</si>
  <si>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</si>
  <si>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</si>
  <si>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</si>
  <si>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</si>
  <si>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</si>
  <si>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</si>
  <si>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</si>
  <si>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</si>
  <si>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</si>
  <si>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</si>
  <si>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</si>
  <si>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</si>
  <si>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</si>
  <si>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</si>
  <si>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</si>
  <si>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</si>
  <si>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</si>
  <si>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</si>
  <si>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</si>
  <si>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</si>
  <si>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</si>
  <si>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</si>
  <si>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</si>
  <si>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</si>
  <si>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</si>
  <si>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</si>
  <si>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</si>
  <si>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</si>
  <si>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</si>
  <si>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</si>
  <si>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</si>
  <si>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</si>
  <si>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</si>
  <si>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</si>
  <si>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</si>
  <si>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</si>
  <si>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</si>
  <si>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</si>
  <si>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</si>
  <si>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</si>
  <si>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</si>
  <si>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</si>
  <si>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</si>
  <si>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</si>
  <si>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</si>
  <si>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</si>
  <si>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</si>
  <si>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</si>
  <si>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</si>
  <si>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</si>
  <si>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</si>
  <si>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</si>
  <si>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</si>
  <si>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</si>
  <si>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</si>
  <si>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</si>
  <si>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</si>
  <si>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</si>
  <si>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</si>
  <si>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</si>
  <si>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</si>
  <si>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</si>
  <si>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</si>
  <si>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</si>
  <si>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</si>
  <si>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</si>
  <si>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</si>
  <si>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</si>
  <si>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</si>
  <si>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</si>
  <si>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</si>
  <si>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</si>
  <si>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</si>
  <si>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</si>
  <si>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</si>
  <si>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</si>
  <si>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</si>
  <si>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</si>
  <si>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</si>
  <si>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</si>
  <si>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</si>
  <si>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</si>
  <si>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</si>
  <si>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</si>
  <si>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</si>
  <si>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</si>
  <si>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</si>
  <si>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</si>
  <si>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</si>
  <si>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</si>
  <si>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</si>
  <si>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</si>
  <si>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</si>
  <si>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</si>
  <si>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</si>
  <si>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</si>
  <si>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</si>
  <si>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</si>
  <si>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</si>
  <si>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</si>
  <si>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</si>
  <si>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</si>
  <si>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</si>
  <si>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</si>
  <si>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</si>
  <si>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</si>
  <si>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</si>
  <si>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</si>
  <si>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</si>
  <si>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</si>
  <si>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</si>
  <si>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</si>
  <si>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</si>
  <si>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</si>
  <si>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</si>
  <si>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</si>
  <si>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</si>
  <si>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</si>
  <si>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</si>
  <si>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</si>
  <si>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</si>
  <si>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</si>
  <si>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</si>
  <si>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</si>
  <si>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</si>
  <si>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</si>
  <si>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</si>
  <si>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</si>
  <si>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</si>
  <si>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</si>
  <si>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</si>
  <si>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</si>
  <si>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</si>
  <si>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</si>
  <si>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</si>
  <si>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</si>
  <si>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</si>
  <si>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</si>
  <si>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</si>
  <si>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</si>
  <si>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</si>
  <si>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</si>
  <si>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</si>
  <si>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</si>
  <si>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</si>
  <si>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</si>
  <si>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</si>
  <si>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</si>
  <si>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</si>
  <si>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</si>
  <si>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</si>
  <si>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</si>
  <si>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</si>
  <si>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</si>
  <si>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</si>
  <si>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</si>
  <si>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</si>
  <si>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</si>
  <si>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</si>
  <si>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</si>
  <si>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</si>
  <si>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</si>
  <si>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</si>
  <si>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</si>
  <si>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</si>
  <si>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</si>
  <si>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</si>
  <si>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</si>
  <si>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</si>
  <si>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</si>
  <si>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</si>
  <si>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</si>
  <si>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</si>
  <si>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</si>
  <si>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</si>
  <si>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</si>
  <si>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</si>
  <si>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</si>
  <si>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</si>
  <si>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</si>
  <si>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</si>
  <si>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</si>
  <si>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</si>
  <si>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</si>
  <si>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</si>
  <si>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</si>
  <si>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</si>
  <si>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</si>
  <si>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</si>
  <si>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</si>
  <si>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</si>
  <si>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</si>
  <si>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</si>
  <si>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</si>
  <si>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</si>
  <si>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</si>
  <si>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</si>
  <si>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</si>
  <si>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</si>
  <si>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</si>
  <si>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</si>
  <si>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</si>
  <si>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</si>
  <si>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</si>
  <si>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</si>
  <si>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</si>
  <si>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</si>
  <si>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</si>
  <si>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</si>
  <si>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</si>
  <si>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</si>
  <si>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</si>
  <si>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</si>
  <si>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</si>
  <si>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</si>
  <si>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</si>
  <si>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</si>
  <si>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</si>
  <si>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</si>
  <si>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</si>
  <si>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</si>
  <si>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</si>
  <si>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</si>
  <si>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</si>
  <si>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</si>
  <si>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</si>
  <si>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</si>
  <si>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</si>
  <si>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</si>
  <si>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</si>
  <si>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</si>
  <si>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</si>
  <si>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</si>
  <si>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</si>
  <si>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</si>
  <si>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</si>
  <si>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</si>
  <si>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</si>
  <si>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</si>
  <si>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</si>
  <si>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</si>
  <si>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</si>
  <si>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</si>
  <si>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</si>
  <si>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</si>
  <si>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</si>
  <si>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</si>
  <si>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</si>
  <si>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</si>
  <si>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</si>
  <si>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</si>
  <si>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</si>
  <si>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</si>
  <si>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</si>
  <si>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</si>
  <si>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</si>
  <si>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</si>
  <si>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</si>
  <si>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</si>
  <si>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</si>
  <si>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</si>
  <si>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</si>
  <si>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</si>
  <si>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</si>
  <si>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</si>
  <si>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</si>
  <si>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</si>
  <si>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</si>
  <si>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</si>
  <si>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</si>
  <si>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</si>
  <si>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</si>
  <si>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</si>
  <si>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</si>
  <si>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</si>
  <si>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</si>
  <si>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</si>
  <si>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</si>
  <si>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</si>
  <si>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</si>
  <si>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</si>
  <si>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</si>
  <si>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</si>
  <si>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</si>
  <si>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</si>
  <si>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</si>
  <si>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</si>
  <si>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</si>
  <si>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</si>
  <si>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</si>
  <si>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</si>
  <si>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</si>
  <si>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</si>
  <si>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</si>
  <si>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</si>
  <si>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</si>
  <si>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</si>
  <si>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</si>
  <si>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</si>
  <si>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</si>
  <si>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</si>
  <si>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</si>
  <si>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</si>
  <si>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</si>
  <si>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</si>
  <si>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</si>
  <si>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</si>
  <si>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</si>
  <si>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</si>
  <si>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</si>
  <si>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</si>
  <si>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</si>
  <si>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</si>
  <si>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</si>
  <si>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</si>
  <si>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</si>
  <si>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</si>
  <si>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</si>
  <si>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</si>
  <si>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</si>
  <si>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</si>
  <si>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</si>
  <si>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</si>
  <si>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</si>
  <si>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</si>
  <si>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</si>
  <si>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</si>
  <si>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</si>
  <si>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</si>
  <si>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</si>
  <si>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</si>
  <si>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</si>
  <si>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</si>
  <si>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</si>
  <si>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</si>
  <si>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</si>
  <si>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</si>
  <si>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</si>
  <si>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</si>
  <si>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</si>
  <si>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</si>
  <si>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</si>
  <si>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</si>
  <si>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</si>
  <si>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</si>
  <si>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</si>
  <si>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</si>
  <si>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</si>
  <si>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</si>
  <si>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</si>
  <si>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</si>
  <si>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</si>
  <si>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</si>
  <si>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</si>
  <si>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</si>
  <si>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</si>
  <si>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</si>
  <si>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</si>
  <si>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</si>
  <si>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</si>
  <si>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</si>
  <si>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</si>
  <si>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</si>
  <si>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</si>
  <si>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</si>
  <si>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</si>
  <si>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</si>
  <si>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</si>
  <si>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</si>
  <si>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</si>
  <si>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</si>
  <si>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</si>
  <si>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</si>
  <si>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</si>
  <si>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</si>
  <si>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</si>
  <si>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</si>
  <si>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</si>
  <si>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</si>
  <si>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</si>
  <si>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</si>
  <si>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</si>
  <si>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</si>
  <si>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</si>
  <si>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</si>
  <si>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</si>
  <si>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</si>
  <si>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</si>
  <si>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</si>
  <si>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</si>
  <si>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</si>
  <si>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</si>
  <si>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</si>
  <si>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</si>
  <si>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</si>
  <si>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</si>
  <si>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</si>
  <si>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</si>
  <si>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</si>
  <si>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</si>
  <si>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</si>
  <si>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</si>
  <si>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</si>
  <si>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</si>
  <si>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</si>
  <si>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</si>
  <si>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</si>
  <si>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</si>
  <si>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</si>
  <si>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</si>
  <si>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</si>
  <si>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</si>
  <si>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</si>
  <si>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</si>
  <si>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</si>
  <si>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</si>
  <si>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</si>
  <si>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</si>
  <si>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</si>
  <si>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</si>
  <si>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</si>
  <si>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</si>
  <si>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</si>
  <si>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</si>
  <si>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</si>
  <si>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</si>
  <si>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</si>
  <si>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</si>
  <si>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</si>
  <si>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</si>
  <si>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</si>
  <si>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</si>
  <si>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</si>
  <si>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</si>
  <si>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</si>
  <si>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</si>
  <si>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</si>
  <si>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</si>
  <si>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</si>
  <si>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</si>
  <si>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</si>
  <si>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</si>
  <si>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</si>
  <si>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</si>
  <si>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</si>
  <si>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</si>
  <si>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</si>
  <si>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</si>
  <si>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</si>
  <si>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</si>
  <si>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</si>
  <si>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</si>
  <si>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</si>
  <si>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</si>
  <si>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</si>
  <si>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</si>
  <si>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</si>
  <si>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</si>
  <si>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</si>
  <si>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</si>
  <si>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</si>
  <si>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</si>
  <si>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</si>
  <si>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</si>
  <si>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</si>
  <si>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</si>
  <si>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</si>
  <si>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</si>
  <si>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</si>
  <si>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</si>
  <si>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</si>
  <si>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</si>
  <si>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</si>
  <si>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</si>
  <si>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</si>
  <si>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</si>
  <si>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</si>
  <si>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</si>
  <si>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</si>
  <si>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</si>
  <si>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</si>
  <si>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</si>
  <si>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</si>
  <si>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</si>
  <si>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</si>
  <si>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</si>
  <si>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</si>
  <si>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</si>
  <si>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</si>
  <si>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</si>
  <si>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</si>
  <si>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</si>
  <si>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</si>
  <si>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</si>
  <si>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</si>
  <si>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</si>
  <si>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</si>
  <si>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</si>
  <si>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</si>
  <si>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</si>
  <si>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</si>
  <si>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</si>
  <si>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</si>
  <si>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</si>
  <si>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</si>
  <si>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</si>
  <si>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</si>
  <si>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</si>
  <si>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</si>
  <si>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</si>
  <si>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</si>
  <si>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</si>
  <si>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</si>
  <si>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</si>
  <si>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</si>
  <si>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</si>
  <si>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</si>
  <si>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</si>
  <si>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</si>
  <si>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</si>
  <si>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</si>
  <si>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</si>
  <si>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</si>
  <si>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</si>
  <si>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</si>
  <si>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</si>
  <si>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</si>
  <si>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</si>
  <si>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</si>
  <si>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</si>
  <si>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</si>
  <si>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</si>
  <si>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</si>
  <si>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</si>
  <si>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</si>
  <si>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</si>
  <si>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</si>
  <si>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</si>
  <si>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</si>
  <si>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</si>
  <si>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</si>
  <si>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</si>
  <si>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</si>
  <si>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</si>
  <si>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</si>
  <si>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</si>
  <si>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</si>
  <si>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</si>
  <si>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</si>
  <si>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</si>
  <si>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</si>
  <si>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</si>
  <si>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</si>
  <si>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</si>
  <si>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</si>
  <si>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</si>
  <si>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</si>
  <si>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</si>
  <si>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</si>
  <si>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</si>
  <si>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</si>
  <si>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</si>
  <si>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</si>
  <si>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</si>
  <si>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</si>
  <si>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</si>
  <si>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</si>
  <si>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</si>
  <si>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</si>
  <si>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</si>
  <si>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</si>
  <si>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</si>
  <si>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</si>
  <si>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</si>
  <si>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</si>
  <si>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</si>
  <si>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</si>
  <si>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</si>
  <si>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</si>
  <si>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</si>
  <si>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</si>
  <si>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</si>
  <si>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</si>
  <si>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</si>
  <si>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</si>
  <si>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</si>
  <si>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</si>
  <si>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</si>
  <si>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</si>
  <si>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</si>
  <si>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</si>
  <si>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</si>
  <si>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</si>
  <si>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</si>
  <si>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</si>
  <si>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</si>
  <si>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</si>
  <si>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</si>
  <si>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</si>
  <si>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</si>
  <si>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</si>
  <si>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</si>
  <si>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</si>
  <si>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</si>
  <si>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</si>
  <si>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</si>
  <si>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</si>
  <si>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</si>
  <si>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</si>
  <si>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</si>
  <si>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</si>
  <si>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</si>
  <si>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</si>
  <si>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</si>
  <si>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</si>
  <si>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</si>
  <si>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</si>
  <si>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</si>
  <si>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</si>
  <si>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</si>
  <si>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</si>
  <si>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</si>
  <si>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</si>
  <si>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</si>
  <si>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</si>
  <si>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</si>
  <si>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</si>
  <si>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</si>
  <si>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</si>
  <si>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</si>
  <si>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</si>
  <si>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</si>
  <si>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</si>
  <si>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</si>
  <si>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</si>
  <si>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</si>
  <si>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</si>
  <si>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</si>
  <si>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</si>
  <si>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</si>
  <si>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</si>
  <si>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</si>
  <si>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</si>
  <si>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</si>
  <si>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</si>
  <si>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</si>
  <si>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</si>
  <si>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</si>
  <si>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</si>
  <si>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</si>
  <si>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</si>
  <si>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</si>
  <si>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</si>
  <si>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</si>
  <si>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</si>
  <si>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</si>
  <si>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</si>
  <si>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</si>
  <si>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</si>
  <si>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</si>
  <si>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</si>
  <si>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</si>
  <si>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</si>
  <si>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</si>
  <si>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</si>
  <si>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</si>
  <si>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</si>
  <si>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</si>
  <si>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</si>
  <si>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</si>
  <si>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</si>
  <si>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</si>
  <si>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</si>
  <si>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</si>
  <si>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</si>
  <si>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</si>
  <si>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</si>
  <si>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</si>
  <si>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</si>
  <si>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</si>
  <si>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</si>
  <si>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</si>
  <si>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</si>
  <si>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</si>
  <si>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</si>
  <si>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</si>
  <si>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</si>
  <si>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</si>
  <si>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</si>
  <si>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</si>
  <si>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</si>
  <si>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</si>
  <si>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</si>
  <si>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</si>
  <si>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</si>
  <si>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</si>
  <si>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</si>
  <si>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</si>
  <si>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</si>
  <si>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</si>
  <si>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</si>
  <si>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</si>
  <si>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</si>
  <si>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</si>
  <si>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</si>
  <si>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</si>
  <si>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</si>
  <si>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</si>
  <si>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</si>
  <si>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</si>
  <si>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</si>
  <si>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</si>
  <si>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</si>
  <si>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</si>
  <si>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</si>
  <si>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</si>
  <si>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</si>
  <si>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</si>
  <si>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</si>
  <si>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</si>
  <si>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</si>
  <si>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</si>
  <si>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</si>
  <si>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</si>
  <si>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</si>
  <si>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</si>
  <si>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</si>
  <si>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</si>
  <si>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</si>
  <si>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</si>
  <si>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</si>
  <si>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</si>
  <si>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</si>
  <si>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</si>
  <si>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</si>
  <si>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</si>
  <si>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</si>
  <si>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</si>
  <si>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</si>
  <si>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</si>
  <si>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</si>
  <si>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</si>
  <si>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</si>
  <si>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</si>
  <si>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</si>
  <si>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</si>
  <si>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</si>
  <si>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</si>
  <si>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</si>
  <si>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</si>
  <si>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</si>
  <si>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</si>
  <si>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</si>
  <si>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</si>
  <si>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</si>
  <si>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</si>
  <si>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</si>
  <si>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</si>
  <si>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</si>
  <si>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</si>
  <si>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</si>
  <si>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</si>
  <si>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</si>
  <si>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</si>
  <si>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</si>
  <si>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</si>
  <si>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</si>
  <si>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</si>
  <si>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</si>
  <si>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</si>
  <si>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</si>
  <si>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</si>
  <si>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</si>
  <si>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</si>
  <si>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</si>
  <si>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</si>
  <si>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</si>
  <si>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</si>
  <si>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</si>
  <si>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</si>
  <si>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</si>
  <si>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</si>
  <si>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</si>
  <si>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</si>
  <si>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</si>
  <si>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</si>
  <si>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</si>
  <si>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</si>
  <si>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</si>
  <si>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</si>
  <si>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</si>
  <si>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</si>
  <si>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</si>
  <si>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</si>
  <si>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</si>
  <si>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</si>
  <si>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</si>
  <si>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</si>
  <si>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</si>
  <si>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</si>
  <si>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</si>
  <si>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</si>
  <si>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</si>
  <si>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</si>
  <si>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</si>
  <si>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</si>
  <si>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</si>
  <si>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</si>
  <si>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</si>
  <si>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</si>
  <si>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</si>
  <si>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</si>
  <si>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</si>
  <si>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</si>
  <si>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</si>
  <si>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</si>
  <si>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</si>
  <si>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</si>
  <si>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</si>
  <si>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</si>
  <si>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</si>
  <si>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</si>
  <si>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</si>
  <si>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</si>
  <si>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</si>
  <si>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</si>
  <si>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</si>
  <si>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</si>
  <si>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</si>
  <si>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</si>
  <si>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</si>
  <si>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</si>
  <si>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</si>
  <si>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</si>
  <si>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</si>
  <si>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</si>
  <si>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</si>
  <si>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</si>
  <si>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</si>
  <si>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</si>
  <si>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</si>
  <si>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</si>
  <si>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</si>
  <si>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</si>
  <si>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</si>
  <si>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</si>
  <si>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</si>
  <si>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</si>
  <si>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</si>
  <si>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</si>
  <si>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</si>
  <si>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</si>
  <si>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</si>
  <si>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</si>
  <si>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</si>
  <si>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</si>
  <si>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</si>
  <si>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</si>
  <si>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</si>
  <si>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</si>
  <si>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</si>
  <si>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</si>
  <si>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</si>
  <si>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</si>
  <si>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</si>
  <si>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</si>
  <si>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</si>
  <si>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</si>
  <si>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</si>
  <si>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</si>
  <si>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</si>
  <si>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</si>
  <si>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</si>
  <si>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</si>
  <si>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</si>
  <si>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</si>
  <si>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</si>
  <si>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</si>
  <si>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</si>
  <si>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</si>
  <si>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</si>
  <si>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</si>
  <si>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</si>
  <si>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</si>
  <si>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</si>
  <si>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</si>
  <si>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</si>
  <si>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</si>
  <si>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</si>
  <si>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</si>
  <si>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</si>
  <si>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</si>
  <si>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</si>
  <si>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</si>
  <si>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</si>
  <si>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</si>
  <si>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</si>
  <si>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</si>
  <si>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</si>
  <si>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</si>
  <si>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</si>
  <si>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</si>
  <si>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</si>
  <si>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</si>
  <si>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</si>
  <si>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</si>
  <si>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</si>
  <si>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</si>
  <si>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</si>
  <si>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</si>
  <si>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</si>
  <si>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</si>
  <si>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</si>
  <si>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</si>
  <si>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</si>
  <si>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</si>
  <si>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</si>
  <si>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</si>
  <si>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</si>
  <si>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</si>
  <si>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</si>
  <si>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</si>
  <si>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</si>
  <si>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</si>
  <si>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</si>
  <si>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</si>
  <si>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</si>
  <si>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</si>
  <si>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</si>
  <si>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</si>
  <si>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</si>
  <si>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</si>
  <si>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</si>
  <si>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</si>
  <si>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</si>
  <si>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</si>
  <si>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</si>
  <si>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</si>
  <si>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</si>
  <si>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</si>
  <si>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</si>
  <si>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</si>
  <si>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</si>
  <si>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</si>
  <si>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</si>
  <si>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</si>
  <si>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</si>
  <si>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</si>
  <si>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</si>
  <si>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</si>
  <si>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</si>
  <si>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</si>
  <si>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</si>
  <si>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</si>
  <si>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</si>
  <si>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</si>
  <si>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</si>
  <si>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</si>
  <si>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</si>
  <si>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</si>
  <si>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</si>
  <si>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</si>
  <si>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</si>
  <si>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</si>
  <si>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</si>
  <si>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</si>
  <si>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</si>
  <si>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</si>
  <si>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</si>
  <si>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</si>
  <si>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</si>
  <si>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</si>
  <si>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</si>
  <si>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</si>
  <si>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</si>
  <si>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</si>
  <si>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</si>
  <si>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</si>
  <si>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</si>
  <si>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</si>
  <si>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</si>
  <si>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</si>
  <si>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</si>
  <si>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</si>
  <si>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</si>
  <si>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</si>
  <si>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</si>
  <si>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</si>
  <si>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</si>
  <si>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</si>
  <si>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</si>
  <si>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</si>
  <si>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</si>
  <si>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</si>
  <si>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</si>
  <si>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</si>
  <si>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</si>
  <si>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</si>
  <si>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</si>
  <si>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</si>
  <si>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</si>
  <si>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</si>
  <si>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</si>
  <si>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</si>
  <si>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</si>
  <si>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</si>
  <si>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</si>
  <si>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</si>
  <si>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</si>
  <si>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</si>
  <si>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</si>
  <si>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</si>
  <si>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</si>
  <si>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</si>
  <si>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</si>
  <si>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</si>
  <si>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</si>
  <si>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</si>
  <si>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</si>
  <si>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</si>
  <si>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</si>
  <si>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</si>
  <si>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</si>
  <si>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</si>
  <si>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</si>
  <si>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</si>
  <si>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</si>
  <si>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</si>
  <si>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</si>
  <si>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</si>
  <si>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</si>
  <si>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</si>
  <si>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</si>
  <si>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</si>
  <si>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</si>
  <si>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</si>
  <si>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</si>
  <si>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</si>
  <si>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</si>
  <si>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</si>
  <si>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</si>
  <si>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</si>
  <si>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</si>
  <si>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</si>
  <si>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</si>
  <si>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</si>
  <si>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</si>
  <si>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</si>
  <si>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</si>
  <si>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</si>
  <si>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</si>
  <si>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</si>
  <si>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</si>
  <si>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</si>
  <si>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</si>
  <si>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</si>
  <si>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</si>
  <si>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</si>
  <si>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</si>
  <si>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</si>
  <si>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</si>
  <si>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</si>
  <si>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</si>
  <si>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</si>
  <si>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</si>
  <si>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</si>
  <si>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</si>
  <si>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</si>
  <si>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</si>
  <si>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</si>
  <si>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</si>
  <si>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</si>
  <si>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</si>
  <si>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</si>
  <si>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</si>
  <si>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</si>
  <si>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</si>
  <si>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</si>
  <si>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</si>
  <si>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</si>
  <si>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</si>
  <si>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</si>
  <si>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</si>
  <si>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</si>
  <si>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</si>
  <si>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</si>
  <si>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</si>
  <si>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</si>
  <si>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</si>
  <si>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</si>
  <si>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</si>
  <si>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</si>
  <si>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</si>
  <si>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</si>
  <si>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</si>
  <si>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</si>
  <si>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</si>
  <si>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</si>
  <si>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</si>
  <si>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</si>
  <si>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</si>
  <si>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</si>
  <si>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</si>
  <si>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</si>
  <si>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</si>
  <si>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</si>
  <si>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</si>
  <si>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</si>
  <si>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</si>
  <si>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</si>
  <si>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</si>
  <si>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</si>
  <si>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</si>
  <si>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</si>
  <si>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</si>
  <si>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</si>
  <si>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</si>
  <si>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</si>
  <si>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</si>
  <si>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</si>
  <si>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</si>
  <si>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</si>
  <si>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</si>
  <si>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</si>
  <si>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</si>
  <si>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</si>
  <si>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</si>
  <si>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</si>
  <si>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</si>
  <si>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</si>
  <si>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</si>
  <si>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</si>
  <si>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</si>
  <si>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</si>
  <si>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</si>
  <si>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</si>
  <si>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</si>
  <si>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</si>
  <si>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</si>
  <si>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</si>
  <si>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</si>
  <si>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</si>
  <si>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</si>
  <si>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</si>
  <si>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</si>
  <si>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</si>
  <si>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</si>
  <si>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</si>
  <si>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</si>
  <si>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</si>
  <si>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</si>
  <si>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</si>
  <si>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</si>
  <si>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</si>
  <si>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</si>
  <si>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</si>
  <si>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</si>
  <si>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</si>
  <si>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</si>
  <si>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</si>
  <si>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</si>
  <si>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</si>
  <si>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</si>
  <si>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</si>
  <si>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</si>
  <si>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</si>
  <si>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</si>
  <si>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</si>
  <si>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</si>
  <si>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</si>
  <si>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</si>
  <si>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</si>
  <si>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</si>
  <si>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</si>
  <si>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</si>
  <si>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</si>
  <si>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</si>
  <si>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</si>
  <si>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</si>
  <si>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</si>
  <si>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</si>
  <si>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</si>
  <si>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</si>
  <si>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</si>
  <si>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</si>
  <si>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</si>
  <si>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</si>
  <si>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</si>
  <si>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</si>
  <si>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</si>
  <si>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</si>
  <si>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</si>
  <si>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</si>
  <si>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</si>
  <si>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</si>
  <si>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</si>
  <si>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</si>
  <si>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</si>
  <si>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</si>
  <si>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</si>
  <si>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</si>
  <si>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</si>
  <si>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</si>
  <si>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</si>
  <si>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</si>
  <si>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</si>
  <si>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</si>
  <si>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</si>
  <si>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</si>
  <si>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</si>
  <si>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</si>
  <si>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</si>
  <si>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</si>
  <si>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</si>
  <si>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</si>
  <si>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</si>
  <si>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</si>
  <si>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</si>
  <si>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</si>
  <si>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</si>
  <si>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</si>
  <si>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</si>
  <si>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</si>
  <si>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</si>
  <si>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</si>
  <si>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</si>
  <si>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</si>
  <si>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</si>
  <si>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</si>
  <si>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</si>
  <si>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</si>
  <si>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</si>
  <si>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</si>
  <si>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</si>
  <si>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</si>
  <si>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</si>
  <si>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</si>
  <si>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</si>
  <si>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</si>
  <si>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</si>
  <si>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</si>
  <si>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</si>
  <si>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</si>
  <si>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</si>
  <si>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</si>
  <si>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</si>
  <si>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</si>
  <si>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</si>
  <si>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</si>
  <si>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</si>
  <si>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</si>
  <si>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</si>
  <si>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</si>
  <si>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</si>
  <si>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</si>
  <si>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</si>
  <si>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</si>
  <si>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</si>
  <si>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</si>
  <si>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</si>
  <si>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</si>
  <si>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</si>
  <si>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</si>
  <si>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</si>
  <si>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</si>
  <si>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</si>
  <si>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</si>
  <si>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</si>
  <si>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</si>
  <si>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</si>
  <si>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</si>
  <si>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</si>
  <si>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</si>
  <si>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</si>
  <si>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</si>
  <si>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</si>
  <si>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</si>
  <si>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</si>
  <si>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</si>
  <si>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</si>
  <si>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</si>
  <si>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</si>
  <si>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</si>
  <si>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</si>
  <si>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</si>
  <si>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</si>
  <si>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</si>
  <si>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</si>
  <si>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</si>
  <si>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</si>
  <si>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</si>
  <si>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</si>
  <si>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</si>
  <si>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</si>
  <si>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</si>
  <si>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</si>
  <si>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</si>
  <si>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</si>
  <si>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</si>
  <si>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</si>
  <si>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</si>
  <si>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</si>
  <si>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</si>
  <si>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</si>
  <si>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</si>
  <si>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</si>
  <si>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</si>
  <si>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</si>
  <si>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</si>
  <si>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</si>
  <si>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</si>
  <si>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</si>
  <si>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</si>
  <si>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</si>
  <si>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</si>
  <si>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</si>
  <si>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</si>
  <si>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</si>
  <si>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</si>
  <si>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</si>
  <si>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</si>
  <si>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</si>
  <si>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</si>
  <si>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</si>
  <si>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</si>
  <si>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</si>
  <si>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</si>
  <si>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</si>
  <si>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</si>
  <si>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</si>
  <si>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</si>
  <si>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</si>
  <si>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</si>
  <si>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</si>
  <si>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</si>
  <si>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</si>
  <si>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</si>
  <si>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</si>
  <si>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</si>
  <si>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</si>
  <si>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</si>
  <si>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</si>
  <si>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</si>
  <si>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</si>
  <si>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</si>
  <si>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</si>
  <si>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</si>
  <si>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</si>
  <si>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</si>
  <si>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</si>
  <si>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</si>
  <si>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</si>
  <si>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</si>
  <si>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</si>
  <si>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</si>
  <si>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</si>
  <si>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</si>
  <si>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</si>
  <si>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</si>
  <si>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</si>
  <si>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</si>
  <si>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</si>
  <si>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</si>
  <si>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</si>
  <si>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</si>
  <si>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</si>
  <si>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</si>
  <si>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</si>
  <si>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</si>
  <si>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</si>
  <si>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</si>
  <si>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</si>
  <si>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</si>
  <si>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</si>
  <si>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</si>
  <si>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</si>
  <si>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</si>
  <si>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</si>
  <si>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</si>
  <si>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</si>
  <si>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</si>
  <si>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</si>
  <si>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</si>
  <si>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</si>
  <si>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</si>
  <si>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</si>
  <si>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</si>
  <si>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</si>
  <si>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</si>
  <si>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</si>
  <si>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</si>
  <si>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</si>
  <si>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</si>
  <si>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</si>
  <si>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</si>
  <si>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</si>
  <si>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</si>
  <si>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</si>
  <si>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</si>
  <si>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</si>
  <si>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</si>
  <si>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</si>
  <si>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</si>
  <si>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</si>
  <si>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</si>
  <si>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</si>
  <si>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</si>
  <si>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</si>
  <si>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</si>
  <si>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</si>
  <si>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</si>
  <si>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</si>
  <si>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</si>
  <si>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</si>
  <si>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</si>
  <si>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</si>
  <si>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</si>
  <si>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</si>
  <si>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</si>
  <si>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</si>
  <si>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</si>
  <si>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</si>
  <si>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</si>
  <si>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</si>
  <si>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</si>
  <si>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</si>
  <si>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</si>
  <si>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</si>
  <si>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</si>
  <si>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</si>
  <si>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</si>
  <si>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</si>
  <si>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</si>
  <si>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</si>
  <si>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</si>
  <si>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</si>
  <si>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</si>
  <si>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</si>
  <si>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</si>
  <si>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</si>
  <si>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</si>
  <si>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</si>
  <si>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</si>
  <si>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</si>
  <si>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</si>
  <si>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</si>
  <si>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</si>
  <si>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</si>
  <si>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</si>
  <si>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</si>
  <si>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</si>
  <si>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</si>
  <si>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</si>
  <si>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</si>
  <si>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</si>
  <si>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</si>
  <si>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</si>
  <si>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</si>
  <si>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</si>
  <si>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</si>
  <si>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</si>
  <si>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</si>
  <si>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</si>
  <si>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</si>
  <si>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</si>
  <si>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</si>
  <si>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</si>
  <si>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</si>
  <si>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</si>
  <si>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</si>
  <si>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</si>
  <si>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</si>
  <si>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</si>
  <si>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</si>
  <si>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</si>
  <si>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</si>
  <si>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</si>
  <si>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</si>
  <si>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</si>
  <si>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</si>
  <si>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</si>
  <si>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</si>
  <si>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</si>
  <si>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</si>
  <si>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</si>
  <si>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</si>
  <si>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</si>
  <si>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</si>
  <si>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</si>
  <si>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</si>
  <si>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</si>
  <si>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</si>
  <si>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</si>
  <si>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</si>
  <si>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</si>
  <si>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</si>
  <si>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</si>
  <si>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</si>
  <si>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</si>
  <si>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</si>
  <si>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</si>
  <si>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</si>
  <si>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</si>
  <si>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</si>
  <si>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</si>
  <si>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</si>
  <si>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</si>
  <si>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</si>
  <si>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</si>
  <si>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</si>
  <si>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</si>
  <si>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</si>
  <si>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</si>
  <si>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</si>
  <si>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</si>
  <si>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</si>
  <si>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</si>
  <si>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</si>
  <si>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</si>
  <si>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</si>
  <si>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</si>
  <si>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</si>
  <si>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</si>
  <si>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</si>
  <si>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</si>
  <si>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</si>
  <si>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</si>
  <si>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</si>
  <si>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</si>
  <si>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</si>
  <si>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</si>
  <si>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</si>
  <si>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</si>
  <si>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</si>
  <si>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</si>
  <si>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</si>
  <si>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</si>
  <si>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</si>
  <si>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</si>
  <si>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</si>
  <si>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</si>
  <si>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</si>
  <si>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</si>
  <si>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</si>
  <si>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</si>
  <si>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</si>
  <si>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</si>
  <si>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</si>
  <si>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</si>
  <si>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</si>
  <si>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</si>
  <si>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</si>
  <si>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</si>
  <si>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</si>
  <si>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</si>
  <si>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</si>
  <si>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</si>
  <si>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</si>
  <si>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</si>
  <si>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</si>
  <si>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</si>
  <si>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</si>
  <si>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</si>
  <si>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</si>
  <si>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</si>
  <si>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</si>
  <si>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</si>
  <si>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</si>
  <si>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</si>
  <si>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</si>
  <si>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</si>
  <si>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</si>
  <si>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</si>
  <si>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</si>
  <si>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</si>
  <si>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</si>
  <si>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</si>
  <si>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</si>
  <si>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</si>
  <si>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</si>
  <si>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</si>
  <si>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</si>
  <si>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</si>
  <si>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</si>
  <si>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</si>
  <si>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</si>
  <si>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</si>
  <si>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</si>
  <si>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</si>
  <si>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</si>
  <si>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</si>
  <si>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</si>
  <si>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</si>
  <si>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</si>
  <si>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</si>
  <si>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</si>
  <si>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</si>
  <si>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</si>
  <si>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</si>
  <si>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</si>
  <si>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</si>
  <si>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</si>
  <si>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</si>
  <si>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</si>
  <si>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</si>
  <si>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</si>
  <si>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</si>
  <si>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</si>
  <si>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</si>
  <si>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</si>
  <si>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</si>
  <si>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</si>
  <si>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</si>
  <si>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</si>
  <si>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</si>
  <si>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</si>
  <si>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</si>
  <si>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</si>
  <si>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</si>
  <si>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</si>
  <si>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</si>
  <si>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</si>
  <si>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</si>
  <si>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</si>
  <si>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</si>
  <si>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</si>
  <si>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</si>
  <si>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</si>
  <si>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</si>
  <si>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</si>
  <si>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</si>
  <si>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</si>
  <si>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</si>
  <si>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</si>
  <si>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</si>
  <si>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</si>
  <si>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</si>
  <si>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</si>
  <si>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</si>
  <si>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</si>
  <si>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</si>
  <si>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</si>
  <si>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</si>
  <si>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</si>
  <si>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</si>
  <si>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</si>
  <si>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</si>
  <si>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</si>
  <si>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</si>
  <si>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</si>
  <si>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</si>
  <si>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</si>
  <si>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</si>
  <si>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</si>
  <si>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</si>
  <si>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</si>
  <si>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</si>
  <si>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</si>
  <si>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</si>
  <si>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</si>
  <si>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</si>
  <si>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</si>
  <si>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</si>
  <si>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</si>
  <si>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</si>
  <si>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</si>
  <si>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</si>
  <si>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</si>
  <si>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</si>
  <si>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</si>
  <si>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</si>
  <si>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</si>
  <si>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</si>
  <si>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</si>
  <si>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</si>
  <si>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</si>
  <si>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</si>
  <si>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</si>
  <si>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</si>
  <si>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</si>
  <si>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</si>
  <si>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</si>
  <si>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</si>
  <si>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</si>
  <si>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</si>
  <si>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</si>
  <si>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</si>
  <si>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</si>
  <si>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</si>
  <si>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</si>
  <si>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</si>
  <si>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</si>
  <si>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</si>
  <si>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</si>
  <si>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</si>
  <si>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</si>
  <si>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</si>
  <si>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</si>
  <si>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</si>
  <si>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</si>
  <si>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</si>
  <si>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</si>
  <si>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</si>
  <si>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</si>
  <si>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</si>
  <si>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</si>
  <si>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</si>
  <si>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</si>
  <si>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</si>
  <si>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</si>
  <si>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</si>
  <si>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</si>
  <si>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</si>
  <si>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</si>
  <si>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</si>
  <si>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</si>
  <si>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</si>
  <si>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</si>
  <si>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</si>
  <si>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</si>
  <si>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</si>
  <si>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</si>
  <si>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</si>
  <si>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</si>
  <si>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</si>
  <si>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</si>
  <si>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</si>
  <si>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</si>
  <si>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</si>
  <si>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</si>
  <si>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</si>
  <si>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</si>
  <si>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</si>
  <si>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</si>
  <si>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</si>
  <si>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</si>
  <si>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</si>
  <si>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</si>
  <si>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</si>
  <si>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</si>
  <si>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</si>
  <si>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</si>
  <si>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</si>
  <si>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</si>
  <si>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</si>
  <si>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</si>
  <si>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</si>
  <si>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</si>
  <si>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</si>
  <si>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</si>
  <si>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</si>
  <si>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</si>
  <si>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</si>
  <si>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</si>
  <si>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</si>
  <si>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</si>
  <si>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</si>
  <si>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</si>
  <si>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</si>
  <si>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</si>
  <si>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</si>
  <si>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</si>
  <si>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</si>
  <si>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</si>
  <si>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</si>
  <si>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</si>
  <si>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</si>
  <si>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</si>
  <si>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</si>
  <si>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</si>
  <si>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</si>
  <si>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</si>
  <si>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</si>
  <si>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</si>
  <si>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</si>
  <si>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</si>
  <si>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</si>
  <si>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</si>
  <si>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</si>
  <si>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</si>
  <si>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</si>
  <si>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</si>
  <si>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</si>
  <si>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</si>
  <si>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</si>
  <si>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</si>
  <si>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</si>
  <si>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</si>
  <si>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</si>
  <si>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</si>
  <si>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</si>
  <si>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</si>
  <si>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</si>
  <si>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</si>
  <si>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</si>
  <si>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</si>
  <si>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</si>
  <si>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</si>
  <si>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</si>
  <si>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</si>
  <si>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</si>
  <si>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</si>
  <si>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</si>
  <si>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</si>
  <si>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</si>
  <si>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</si>
  <si>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</si>
  <si>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</si>
  <si>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</si>
  <si>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</si>
  <si>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</si>
  <si>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</si>
  <si>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</si>
  <si>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</si>
  <si>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</si>
  <si>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</si>
  <si>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</si>
  <si>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</si>
  <si>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</si>
  <si>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</si>
  <si>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</si>
  <si>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</si>
  <si>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</si>
  <si>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</si>
  <si>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</si>
  <si>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</si>
  <si>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</si>
  <si>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</si>
  <si>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</si>
  <si>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</si>
  <si>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</si>
  <si>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</si>
  <si>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</si>
  <si>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</si>
  <si>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</si>
  <si>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</si>
  <si>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</si>
  <si>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</si>
  <si>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</si>
  <si>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</si>
  <si>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</si>
  <si>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</si>
  <si>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</si>
  <si>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</si>
  <si>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</si>
  <si>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</si>
  <si>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</si>
  <si>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</si>
  <si>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</si>
  <si>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</si>
  <si>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</si>
  <si>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</si>
  <si>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</si>
  <si>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</si>
  <si>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</si>
  <si>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</si>
  <si>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</si>
  <si>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</si>
  <si>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</si>
  <si>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</si>
  <si>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</si>
  <si>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</si>
  <si>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</si>
  <si>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</si>
  <si>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</si>
  <si>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</si>
  <si>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</si>
  <si>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</si>
  <si>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</si>
  <si>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</si>
  <si>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</si>
  <si>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</si>
  <si>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</si>
  <si>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</si>
  <si>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</si>
  <si>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</si>
  <si>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</si>
  <si>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</si>
  <si>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</si>
  <si>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</si>
  <si>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</si>
  <si>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</si>
  <si>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</si>
  <si>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</si>
  <si>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</si>
  <si>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</si>
  <si>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</si>
  <si>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</si>
  <si>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</si>
  <si>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</si>
  <si>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</si>
  <si>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</si>
  <si>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</si>
  <si>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</si>
  <si>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</si>
  <si>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</si>
  <si>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</si>
  <si>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</si>
  <si>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</si>
  <si>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</si>
  <si>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</si>
  <si>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</si>
  <si>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</si>
  <si>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</si>
  <si>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</si>
  <si>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</si>
  <si>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</si>
  <si>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</si>
  <si>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</si>
  <si>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</si>
  <si>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</si>
  <si>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</si>
  <si>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</si>
  <si>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</si>
  <si>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</si>
  <si>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</si>
  <si>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</si>
  <si>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</si>
  <si>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</si>
  <si>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</si>
  <si>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</si>
  <si>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</si>
  <si>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</si>
  <si>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</si>
  <si>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</si>
  <si>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</si>
  <si>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</si>
  <si>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</si>
  <si>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</si>
  <si>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</si>
  <si>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</si>
  <si>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</si>
  <si>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</si>
  <si>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</si>
  <si>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</si>
  <si>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</si>
  <si>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</si>
  <si>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</si>
  <si>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</si>
  <si>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</si>
  <si>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</si>
  <si>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</si>
  <si>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</si>
  <si>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</si>
  <si>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</si>
  <si>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</si>
  <si>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</si>
  <si>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</si>
  <si>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</si>
  <si>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</si>
  <si>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</si>
  <si>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</si>
  <si>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</si>
  <si>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</si>
  <si>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</si>
  <si>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</si>
  <si>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</si>
  <si>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</si>
  <si>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</si>
  <si>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</si>
  <si>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</si>
  <si>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</si>
  <si>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</si>
  <si>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</si>
  <si>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</si>
  <si>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</si>
  <si>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</si>
  <si>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</si>
  <si>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</si>
  <si>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</si>
  <si>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</si>
  <si>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</si>
  <si>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</si>
  <si>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</si>
  <si>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</si>
  <si>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</si>
  <si>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</si>
  <si>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</si>
  <si>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</si>
  <si>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</si>
  <si>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</si>
  <si>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</si>
  <si>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</si>
  <si>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</si>
  <si>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</si>
  <si>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</si>
  <si>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</si>
  <si>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</si>
  <si>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</si>
  <si>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</si>
  <si>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</si>
  <si>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</si>
  <si>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</si>
  <si>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</si>
  <si>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</si>
  <si>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</si>
  <si>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</si>
  <si>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</si>
  <si>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</si>
  <si>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</si>
  <si>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</si>
  <si>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</si>
  <si>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</si>
  <si>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</si>
  <si>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</si>
  <si>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</si>
  <si>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</si>
  <si>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</si>
  <si>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</si>
  <si>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</si>
  <si>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</si>
  <si>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</si>
  <si>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</si>
  <si>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</si>
  <si>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</si>
  <si>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</si>
  <si>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</si>
  <si>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</si>
  <si>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</si>
  <si>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</si>
  <si>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</si>
  <si>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</si>
  <si>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</si>
  <si>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</si>
  <si>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</si>
  <si>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</si>
  <si>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</si>
  <si>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</si>
  <si>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</si>
  <si>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</si>
  <si>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</si>
  <si>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</si>
  <si>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</si>
  <si>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</si>
  <si>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</si>
  <si>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</si>
  <si>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</si>
  <si>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</si>
  <si>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</si>
  <si>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</si>
  <si>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</si>
  <si>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</si>
  <si>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</si>
  <si>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</si>
  <si>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</si>
  <si>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</si>
  <si>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</si>
  <si>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</si>
  <si>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</si>
  <si>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</si>
  <si>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</si>
  <si>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</si>
  <si>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</si>
  <si>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</si>
  <si>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</si>
  <si>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</si>
  <si>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</si>
  <si>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</si>
  <si>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</si>
  <si>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</si>
  <si>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</si>
  <si>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</si>
  <si>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</si>
  <si>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</si>
  <si>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</si>
  <si>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</si>
  <si>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</si>
  <si>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</si>
  <si>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</si>
  <si>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</si>
  <si>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</si>
  <si>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</si>
  <si>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</si>
  <si>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</si>
  <si>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</si>
  <si>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</si>
  <si>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</si>
  <si>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</si>
  <si>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</si>
  <si>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</si>
  <si>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</si>
  <si>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</si>
  <si>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</si>
  <si>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</si>
  <si>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</si>
  <si>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</si>
  <si>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</si>
  <si>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</si>
  <si>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</si>
  <si>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</si>
  <si>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</si>
  <si>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</si>
  <si>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</si>
  <si>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</si>
  <si>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</si>
  <si>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</si>
  <si>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</si>
  <si>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</si>
  <si>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</si>
  <si>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</si>
  <si>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</si>
  <si>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</si>
  <si>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</si>
  <si>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</si>
  <si>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</si>
  <si>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</si>
  <si>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</si>
  <si>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</si>
  <si>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</si>
  <si>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</si>
  <si>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</si>
  <si>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</si>
  <si>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</si>
  <si>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</si>
  <si>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</si>
  <si>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</si>
  <si>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</si>
  <si>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</si>
  <si>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</si>
  <si>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</si>
  <si>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</si>
  <si>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</si>
  <si>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</si>
  <si>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</si>
  <si>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</si>
  <si>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</si>
  <si>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</si>
  <si>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</si>
  <si>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</si>
  <si>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</si>
  <si>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</si>
  <si>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</si>
  <si>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</si>
  <si>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</si>
  <si>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</si>
  <si>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</si>
  <si>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</si>
  <si>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</si>
  <si>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</si>
  <si>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</si>
  <si>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</si>
  <si>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</si>
  <si>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</si>
  <si>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</si>
  <si>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</si>
  <si>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</si>
  <si>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</si>
  <si>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</si>
  <si>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</si>
  <si>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</si>
  <si>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</si>
  <si>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</si>
  <si>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</si>
  <si>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</si>
  <si>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</si>
  <si>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</si>
  <si>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</si>
  <si>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</si>
  <si>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</si>
  <si>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</si>
  <si>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</si>
  <si>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</si>
  <si>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</si>
  <si>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</si>
  <si>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</si>
  <si>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</si>
  <si>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</si>
  <si>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</si>
  <si>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</si>
  <si>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</si>
  <si>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</si>
  <si>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</si>
  <si>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</si>
  <si>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</si>
  <si>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</si>
  <si>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</si>
  <si>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</si>
  <si>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</si>
  <si>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</si>
  <si>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</si>
  <si>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</si>
  <si>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</si>
  <si>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</si>
  <si>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</si>
  <si>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</si>
  <si>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</si>
  <si>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</si>
  <si>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</si>
  <si>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</si>
  <si>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</si>
  <si>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</si>
  <si>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</si>
  <si>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</si>
  <si>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</si>
  <si>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</si>
  <si>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</si>
  <si>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</si>
  <si>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</si>
  <si>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</si>
  <si>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</si>
  <si>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</si>
  <si>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</si>
  <si>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</si>
  <si>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</si>
  <si>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</si>
  <si>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</si>
  <si>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</si>
  <si>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</si>
  <si>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</si>
  <si>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</si>
  <si>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</si>
  <si>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</si>
  <si>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</si>
  <si>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</si>
  <si>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</si>
  <si>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</si>
  <si>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</si>
  <si>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</si>
  <si>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</si>
  <si>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</si>
  <si>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</si>
  <si>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</si>
  <si>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</si>
  <si>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</si>
  <si>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</si>
  <si>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</si>
  <si>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</si>
  <si>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</si>
  <si>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</si>
  <si>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</si>
  <si>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</si>
  <si>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</si>
  <si>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</si>
  <si>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</si>
  <si>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</si>
  <si>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</si>
  <si>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</si>
  <si>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</si>
  <si>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</si>
  <si>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</si>
  <si>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</si>
  <si>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</si>
  <si>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</si>
  <si>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</si>
  <si>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</si>
  <si>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</si>
  <si>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</si>
  <si>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</si>
  <si>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</si>
  <si>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</si>
  <si>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</si>
  <si>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</si>
  <si>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</si>
  <si>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</si>
  <si>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</si>
  <si>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</si>
  <si>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</si>
  <si>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</si>
  <si>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</si>
  <si>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</si>
  <si>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</si>
  <si>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</si>
  <si>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</si>
  <si>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</si>
  <si>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</si>
  <si>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</si>
  <si>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</si>
  <si>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</si>
  <si>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</si>
  <si>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</si>
  <si>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</si>
  <si>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</si>
  <si>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</si>
  <si>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</si>
  <si>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</si>
  <si>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</si>
  <si>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</si>
  <si>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</si>
  <si>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</si>
  <si>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</si>
  <si>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</si>
  <si>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</si>
  <si>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</si>
  <si>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</si>
  <si>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</si>
  <si>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</si>
  <si>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</si>
  <si>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</si>
  <si>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</si>
  <si>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</si>
  <si>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</si>
  <si>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</si>
  <si>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</si>
  <si>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</si>
  <si>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</si>
  <si>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</si>
  <si>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</si>
  <si>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</si>
  <si>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</si>
  <si>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</si>
  <si>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</si>
  <si>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</si>
  <si>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</si>
  <si>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</si>
  <si>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</si>
  <si>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</si>
  <si>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</si>
  <si>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</si>
  <si>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</si>
  <si>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</si>
  <si>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</si>
  <si>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</si>
  <si>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</si>
  <si>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</si>
  <si>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</si>
  <si>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</si>
  <si>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</si>
  <si>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</si>
  <si>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</si>
  <si>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</si>
  <si>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</si>
  <si>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</si>
  <si>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</si>
  <si>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</si>
  <si>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</si>
  <si>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</si>
  <si>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</si>
  <si>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</si>
  <si>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</si>
  <si>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</si>
  <si>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</si>
  <si>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</si>
  <si>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</si>
  <si>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</si>
  <si>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</si>
  <si>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</si>
  <si>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</si>
  <si>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</si>
  <si>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</si>
  <si>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</si>
  <si>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</si>
  <si>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</si>
  <si>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</si>
  <si>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</si>
  <si>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</si>
  <si>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</si>
  <si>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</si>
  <si>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</si>
  <si>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</si>
  <si>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</si>
  <si>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</si>
  <si>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</si>
  <si>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</si>
  <si>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</si>
  <si>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</si>
  <si>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</si>
  <si>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</si>
  <si>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</si>
  <si>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</si>
  <si>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</si>
  <si>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</si>
  <si>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</si>
  <si>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</si>
  <si>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</si>
  <si>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</si>
  <si>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</si>
  <si>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</si>
  <si>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</si>
  <si>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</si>
  <si>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</si>
  <si>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</si>
  <si>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</si>
  <si>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</si>
  <si>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</si>
  <si>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</si>
  <si>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</si>
  <si>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</si>
  <si>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</si>
  <si>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</si>
  <si>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</si>
  <si>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</si>
  <si>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</si>
  <si>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</si>
  <si>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</si>
  <si>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</si>
  <si>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</si>
  <si>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</si>
  <si>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</si>
  <si>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</si>
  <si>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</si>
  <si>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</si>
  <si>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</si>
  <si>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</si>
  <si>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</si>
  <si>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</si>
  <si>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</si>
  <si>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</si>
  <si>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</si>
  <si>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</si>
  <si>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</si>
  <si>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</si>
  <si>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</si>
  <si>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</si>
  <si>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</si>
  <si>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</si>
  <si>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</si>
  <si>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</si>
  <si>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</si>
  <si>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</si>
  <si>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</si>
  <si>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</si>
  <si>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</si>
  <si>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</si>
  <si>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</si>
  <si>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</si>
  <si>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</si>
  <si>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</si>
  <si>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</si>
  <si>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</si>
  <si>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</si>
  <si>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</si>
  <si>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</si>
  <si>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</si>
  <si>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</si>
  <si>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</si>
  <si>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</si>
  <si>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</si>
  <si>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</si>
  <si>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</si>
  <si>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</si>
  <si>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</si>
  <si>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</si>
  <si>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</si>
  <si>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</si>
  <si>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</si>
  <si>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</si>
  <si>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</si>
  <si>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</si>
  <si>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</si>
  <si>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</si>
  <si>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</si>
  <si>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</si>
  <si>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</si>
  <si>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</si>
  <si>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</si>
  <si>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</si>
  <si>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</si>
  <si>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</si>
  <si>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</si>
  <si>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</si>
  <si>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</si>
  <si>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</si>
  <si>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</si>
  <si>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</si>
  <si>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</si>
  <si>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</si>
  <si>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</si>
  <si>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</si>
  <si>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</si>
  <si>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</si>
  <si>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</si>
  <si>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</si>
  <si>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</si>
  <si>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</si>
  <si>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</si>
  <si>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</si>
  <si>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</si>
  <si>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</si>
  <si>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</si>
  <si>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</si>
  <si>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</si>
  <si>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</si>
  <si>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</si>
  <si>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</si>
  <si>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</si>
  <si>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</si>
  <si>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</si>
  <si>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</si>
  <si>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</si>
  <si>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</si>
  <si>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</si>
  <si>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</si>
  <si>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</si>
  <si>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</si>
  <si>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</si>
  <si>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</si>
  <si>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</si>
  <si>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</si>
  <si>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</si>
  <si>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</si>
  <si>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</si>
  <si>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</si>
  <si>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</si>
  <si>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</si>
  <si>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</si>
  <si>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</si>
  <si>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</si>
  <si>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</si>
  <si>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</si>
  <si>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</si>
  <si>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</si>
  <si>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</si>
  <si>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</si>
  <si>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</si>
  <si>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</si>
  <si>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</si>
  <si>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</si>
  <si>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</si>
  <si>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</si>
  <si>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</si>
  <si>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</si>
  <si>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</si>
  <si>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</si>
  <si>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</si>
  <si>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</si>
  <si>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</si>
  <si>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</si>
  <si>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</si>
  <si>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</si>
  <si>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</si>
  <si>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</si>
  <si>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</si>
  <si>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</si>
  <si>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</si>
  <si>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</si>
  <si>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</si>
  <si>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</si>
  <si>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</si>
  <si>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</si>
  <si>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</si>
  <si>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</si>
  <si>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</si>
  <si>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</si>
  <si>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</si>
  <si>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</si>
  <si>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</si>
  <si>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</si>
  <si>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</si>
  <si>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</si>
  <si>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</si>
  <si>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</si>
  <si>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</si>
  <si>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</si>
  <si>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</si>
  <si>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</si>
  <si>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</si>
  <si>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</si>
  <si>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</si>
  <si>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</si>
  <si>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</si>
  <si>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</si>
  <si>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</si>
  <si>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</si>
  <si>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</si>
  <si>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</si>
  <si>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</si>
  <si>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</si>
  <si>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</si>
  <si>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</si>
  <si>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</si>
  <si>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</si>
  <si>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</si>
  <si>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</si>
  <si>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</si>
  <si>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</si>
  <si>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</si>
  <si>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</si>
  <si>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</si>
  <si>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</si>
  <si>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</si>
  <si>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</si>
  <si>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</si>
  <si>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</si>
  <si>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</si>
  <si>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</si>
  <si>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</si>
  <si>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</si>
  <si>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</si>
  <si>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</si>
  <si>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</si>
  <si>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</si>
  <si>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</si>
  <si>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</si>
  <si>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</si>
  <si>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</si>
  <si>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</si>
  <si>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</si>
  <si>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</si>
  <si>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</si>
  <si>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</si>
  <si>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</si>
  <si>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</si>
  <si>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</si>
  <si>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</si>
  <si>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</si>
  <si>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</si>
  <si>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</si>
  <si>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</si>
  <si>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</si>
  <si>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</si>
  <si>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</si>
  <si>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</si>
  <si>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</si>
  <si>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</si>
  <si>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</si>
  <si>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</si>
  <si>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</si>
  <si>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</si>
  <si>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</si>
  <si>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</si>
  <si>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</si>
  <si>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</si>
  <si>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</si>
  <si>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</si>
  <si>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</si>
  <si>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</si>
  <si>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</si>
  <si>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</si>
  <si>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</si>
  <si>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</si>
  <si>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</si>
  <si>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</si>
  <si>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</si>
  <si>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</si>
  <si>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</si>
  <si>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</si>
  <si>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</si>
  <si>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</si>
  <si>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</si>
  <si>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</si>
  <si>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</si>
  <si>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</si>
  <si>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</si>
  <si>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</si>
  <si>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</si>
  <si>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</si>
  <si>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</si>
  <si>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</si>
  <si>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</si>
  <si>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</si>
  <si>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</si>
  <si>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</si>
  <si>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</si>
  <si>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</si>
  <si>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</si>
  <si>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</si>
  <si>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</si>
  <si>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</si>
  <si>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</si>
  <si>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</si>
  <si>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</si>
  <si>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</si>
  <si>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</si>
  <si>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</si>
  <si>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</si>
  <si>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</si>
  <si>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</si>
  <si>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</si>
  <si>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</si>
  <si>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</si>
  <si>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</si>
  <si>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</si>
  <si>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</si>
  <si>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</si>
  <si>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</si>
  <si>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</si>
  <si>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</si>
  <si>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</si>
  <si>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</si>
  <si>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</si>
  <si>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</si>
  <si>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</si>
  <si>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</si>
  <si>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</si>
  <si>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</si>
  <si>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</si>
  <si>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</si>
  <si>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</si>
  <si>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</si>
  <si>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</si>
  <si>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</si>
  <si>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</si>
  <si>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</si>
  <si>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</si>
  <si>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</si>
  <si>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</si>
  <si>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</si>
  <si>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</si>
  <si>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</si>
  <si>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</si>
  <si>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</si>
  <si>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</si>
  <si>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</si>
  <si>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</si>
  <si>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</si>
  <si>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</si>
  <si>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</si>
  <si>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</si>
  <si>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</si>
  <si>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</si>
  <si>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</si>
  <si>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</si>
  <si>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</si>
  <si>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</si>
  <si>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</si>
  <si>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</si>
  <si>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</si>
  <si>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</si>
  <si>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</si>
  <si>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</si>
  <si>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</si>
  <si>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</si>
  <si>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</si>
  <si>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</si>
  <si>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</si>
  <si>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</si>
  <si>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</si>
  <si>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</si>
  <si>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</si>
  <si>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</si>
  <si>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</si>
  <si>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</si>
  <si>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</si>
  <si>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</si>
  <si>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</si>
  <si>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</si>
  <si>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</si>
  <si>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</si>
  <si>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</si>
  <si>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</si>
  <si>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</si>
  <si>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</si>
  <si>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</si>
  <si>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</si>
  <si>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</si>
  <si>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</si>
  <si>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</si>
  <si>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</si>
  <si>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</si>
  <si>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</si>
  <si>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</si>
  <si>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</si>
  <si>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</si>
  <si>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</si>
  <si>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</si>
  <si>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</si>
  <si>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</si>
  <si>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</si>
  <si>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</si>
  <si>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</si>
  <si>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</si>
  <si>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</si>
  <si>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</si>
  <si>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</si>
  <si>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</si>
  <si>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</si>
  <si>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</si>
  <si>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</si>
  <si>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</si>
  <si>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</si>
  <si>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</si>
  <si>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</si>
  <si>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</si>
  <si>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</si>
  <si>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</si>
  <si>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</si>
  <si>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</si>
  <si>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</si>
  <si>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</si>
  <si>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</si>
  <si>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</si>
  <si>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</si>
  <si>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</si>
  <si>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</si>
  <si>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</si>
  <si>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</si>
  <si>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</si>
  <si>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</si>
  <si>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</si>
  <si>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</si>
  <si>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</si>
  <si>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</si>
  <si>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</si>
  <si>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</si>
  <si>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</si>
  <si>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</si>
  <si>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</si>
  <si>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</si>
  <si>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</si>
  <si>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</si>
  <si>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</si>
  <si>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</si>
  <si>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</si>
  <si>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</si>
  <si>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</si>
  <si>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</si>
  <si>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</si>
  <si>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</si>
  <si>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</si>
  <si>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</si>
  <si>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</si>
  <si>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</si>
  <si>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</si>
  <si>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</si>
  <si>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</si>
  <si>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</si>
  <si>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</si>
  <si>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</si>
  <si>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</si>
  <si>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</si>
  <si>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</si>
  <si>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</si>
  <si>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</si>
  <si>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</si>
  <si>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</si>
  <si>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</si>
  <si>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</si>
  <si>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</si>
  <si>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</si>
  <si>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</si>
  <si>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</si>
  <si>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</si>
  <si>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</si>
  <si>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</si>
  <si>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</si>
  <si>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</si>
  <si>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</si>
  <si>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</si>
  <si>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</si>
  <si>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</si>
  <si>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</si>
  <si>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</si>
  <si>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</si>
  <si>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</si>
  <si>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</si>
  <si>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</si>
  <si>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</si>
  <si>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</si>
  <si>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</si>
  <si>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</si>
  <si>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</si>
  <si>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</si>
  <si>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</si>
  <si>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</si>
  <si>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</si>
  <si>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</si>
  <si>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</si>
  <si>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</si>
  <si>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</si>
  <si>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</si>
  <si>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</si>
  <si>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</si>
  <si>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</si>
  <si>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</si>
  <si>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</si>
  <si>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</si>
  <si>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</si>
  <si>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</si>
  <si>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</si>
  <si>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</si>
  <si>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</si>
  <si>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</si>
  <si>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</si>
  <si>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</si>
  <si>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</si>
  <si>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</si>
  <si>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</si>
  <si>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</si>
  <si>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</si>
  <si>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</si>
  <si>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</si>
  <si>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</si>
  <si>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</si>
  <si>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</si>
  <si>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</si>
  <si>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</si>
  <si>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</si>
  <si>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</si>
  <si>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</si>
  <si>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</si>
  <si>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</si>
  <si>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</si>
  <si>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</si>
  <si>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</si>
  <si>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</si>
  <si>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</si>
  <si>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</si>
  <si>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</si>
  <si>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</si>
  <si>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</si>
  <si>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</si>
  <si>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</si>
  <si>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</si>
  <si>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</si>
  <si>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</si>
  <si>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</si>
  <si>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</si>
  <si>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</si>
  <si>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</si>
  <si>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</si>
  <si>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</si>
  <si>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</si>
  <si>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</si>
  <si>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</si>
  <si>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</si>
  <si>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</si>
  <si>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</si>
  <si>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</si>
  <si>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</si>
  <si>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</si>
  <si>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</si>
  <si>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</si>
  <si>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</si>
  <si>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</si>
  <si>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</si>
  <si>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</si>
  <si>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</si>
  <si>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</si>
  <si>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</si>
  <si>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</si>
  <si>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</si>
  <si>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</si>
  <si>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</si>
  <si>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</si>
  <si>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</si>
  <si>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</si>
  <si>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</si>
  <si>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</si>
  <si>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</si>
  <si>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</si>
  <si>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</si>
  <si>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</si>
  <si>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</si>
  <si>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</si>
  <si>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</si>
  <si>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</si>
  <si>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</si>
  <si>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</si>
  <si>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</si>
  <si>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</si>
  <si>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</si>
  <si>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</si>
  <si>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</si>
  <si>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</si>
  <si>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</si>
  <si>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</si>
  <si>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</si>
  <si>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</si>
  <si>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</si>
  <si>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</si>
  <si>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</si>
  <si>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</si>
  <si>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</si>
  <si>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</si>
  <si>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</si>
  <si>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</si>
  <si>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</si>
  <si>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</si>
  <si>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</si>
  <si>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</si>
  <si>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</si>
  <si>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</si>
  <si>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</si>
  <si>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</si>
  <si>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</si>
  <si>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</si>
  <si>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</si>
  <si>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</si>
  <si>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</si>
  <si>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</si>
  <si>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</si>
  <si>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</si>
  <si>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</si>
  <si>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</si>
  <si>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</si>
  <si>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</si>
  <si>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</si>
  <si>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</si>
  <si>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</si>
  <si>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</si>
  <si>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</si>
  <si>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</si>
  <si>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</si>
  <si>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</si>
  <si>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</si>
  <si>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</si>
  <si>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</si>
  <si>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</si>
  <si>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</si>
  <si>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</si>
  <si>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</si>
  <si>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</si>
  <si>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</si>
  <si>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</si>
  <si>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</si>
  <si>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</si>
  <si>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</si>
  <si>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</si>
  <si>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</si>
  <si>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</si>
  <si>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</si>
  <si>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</si>
  <si>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</si>
  <si>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</si>
  <si>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</si>
  <si>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</si>
  <si>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</si>
  <si>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</si>
  <si>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</si>
  <si>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</si>
  <si>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</si>
  <si>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</si>
  <si>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</si>
  <si>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</si>
  <si>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</si>
  <si>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</si>
  <si>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</si>
  <si>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</si>
  <si>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</si>
  <si>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</si>
  <si>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</si>
  <si>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</si>
  <si>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</si>
  <si>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</si>
  <si>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</si>
  <si>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</si>
  <si>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</si>
  <si>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</si>
  <si>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</si>
  <si>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</si>
  <si>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</si>
  <si>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</si>
  <si>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</si>
  <si>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</si>
  <si>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</si>
  <si>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</si>
  <si>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</si>
  <si>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</si>
  <si>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</si>
  <si>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</si>
  <si>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</si>
  <si>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</si>
  <si>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</si>
  <si>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</si>
  <si>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</si>
  <si>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</si>
  <si>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</si>
  <si>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</si>
  <si>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</si>
  <si>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</si>
  <si>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</si>
  <si>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</si>
  <si>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</si>
  <si>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</si>
  <si>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</si>
  <si>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</si>
  <si>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</si>
  <si>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</si>
  <si>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</si>
  <si>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</si>
  <si>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</si>
  <si>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</si>
  <si>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</si>
  <si>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</si>
  <si>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</si>
  <si>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</si>
  <si>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</si>
  <si>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</si>
  <si>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</si>
  <si>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</si>
  <si>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</si>
  <si>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</si>
  <si>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</si>
  <si>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</si>
  <si>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</si>
  <si>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</si>
  <si>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</si>
  <si>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</si>
  <si>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</si>
  <si>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</si>
  <si>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</si>
  <si>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</si>
  <si>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</si>
  <si>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</si>
  <si>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</si>
  <si>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</si>
  <si>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</si>
  <si>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</si>
  <si>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</si>
  <si>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</si>
  <si>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</si>
  <si>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</si>
  <si>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</si>
  <si>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</si>
  <si>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</si>
  <si>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</si>
  <si>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</si>
  <si>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</si>
  <si>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</si>
  <si>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</si>
  <si>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</si>
  <si>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</si>
  <si>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</si>
  <si>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</si>
  <si>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</si>
  <si>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</si>
  <si>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</si>
  <si>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</si>
  <si>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</si>
  <si>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</si>
  <si>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</si>
  <si>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</si>
  <si>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</si>
  <si>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</si>
  <si>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</si>
  <si>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</si>
  <si>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</si>
  <si>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</si>
  <si>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</si>
  <si>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</si>
  <si>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</si>
  <si>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</si>
  <si>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</si>
  <si>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</si>
  <si>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</si>
  <si>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</si>
  <si>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</si>
  <si>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</si>
  <si>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</si>
  <si>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</si>
  <si>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</si>
  <si>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</si>
  <si>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</si>
  <si>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</si>
  <si>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</si>
  <si>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</si>
  <si>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</si>
  <si>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</si>
  <si>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</si>
  <si>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</si>
  <si>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</si>
  <si>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</si>
  <si>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</si>
  <si>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</si>
  <si>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</si>
  <si>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</si>
  <si>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</si>
  <si>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</si>
  <si>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</si>
  <si>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</si>
  <si>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</si>
  <si>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</si>
  <si>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</si>
  <si>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</si>
  <si>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</si>
  <si>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</si>
  <si>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</si>
  <si>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</si>
  <si>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</si>
  <si>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</si>
  <si>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</si>
  <si>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</si>
  <si>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</si>
  <si>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</si>
  <si>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</si>
  <si>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</si>
  <si>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</si>
  <si>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</si>
  <si>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</si>
  <si>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</si>
  <si>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</si>
  <si>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</si>
  <si>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</si>
  <si>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</si>
  <si>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</si>
  <si>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</si>
  <si>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</si>
  <si>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</si>
  <si>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</si>
  <si>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</si>
  <si>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</si>
  <si>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</si>
  <si>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</si>
  <si>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</si>
  <si>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</si>
  <si>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</si>
  <si>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</si>
  <si>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</si>
  <si>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</si>
  <si>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</si>
  <si>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</si>
  <si>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</si>
  <si>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</si>
  <si>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</si>
  <si>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</si>
  <si>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</si>
  <si>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</si>
  <si>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</si>
  <si>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</si>
  <si>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</si>
  <si>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</si>
  <si>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</si>
  <si>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</si>
  <si>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</si>
  <si>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</si>
  <si>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</si>
  <si>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</si>
  <si>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</si>
  <si>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</si>
  <si>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</si>
  <si>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</si>
  <si>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</si>
  <si>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</si>
  <si>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</si>
  <si>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</si>
  <si>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</si>
  <si>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</si>
  <si>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</si>
  <si>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</si>
  <si>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</si>
  <si>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</si>
  <si>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</si>
  <si>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</si>
  <si>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</si>
  <si>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</si>
  <si>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</si>
  <si>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</si>
  <si>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</si>
  <si>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</si>
  <si>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</si>
  <si>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</si>
  <si>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</si>
  <si>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</si>
  <si>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</si>
  <si>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</si>
  <si>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</si>
  <si>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</si>
  <si>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</si>
  <si>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</si>
  <si>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</si>
  <si>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</si>
  <si>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</si>
  <si>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</si>
  <si>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</si>
  <si>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</si>
  <si>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</si>
  <si>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</si>
  <si>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</si>
  <si>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</si>
  <si>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</si>
  <si>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</si>
  <si>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</si>
  <si>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</si>
  <si>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</si>
  <si>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</si>
  <si>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</si>
  <si>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</si>
  <si>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</si>
  <si>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</si>
  <si>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</si>
  <si>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</si>
  <si>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</si>
  <si>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</si>
  <si>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</si>
  <si>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</si>
  <si>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</si>
  <si>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</si>
  <si>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</si>
  <si>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</si>
  <si>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</si>
  <si>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</si>
  <si>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</si>
  <si>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</si>
  <si>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</si>
  <si>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</si>
  <si>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</si>
  <si>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</si>
  <si>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</si>
  <si>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</si>
  <si>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</si>
  <si>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</si>
  <si>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</si>
  <si>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</si>
  <si>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</si>
  <si>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</si>
  <si>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</si>
  <si>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</si>
  <si>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</si>
  <si>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</si>
  <si>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</si>
  <si>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</si>
  <si>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</si>
  <si>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</si>
  <si>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</si>
  <si>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</si>
  <si>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</si>
  <si>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</si>
  <si>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</si>
  <si>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</si>
  <si>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</si>
  <si>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</si>
  <si>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</si>
  <si>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</si>
  <si>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</si>
  <si>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</si>
  <si>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</si>
  <si>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</si>
  <si>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</si>
  <si>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</si>
  <si>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</si>
  <si>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</si>
  <si>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</si>
  <si>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</si>
  <si>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</si>
  <si>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</si>
  <si>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</si>
  <si>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</si>
  <si>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</si>
  <si>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</si>
  <si>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</si>
  <si>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</si>
  <si>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</si>
  <si>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</si>
  <si>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</si>
  <si>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</si>
  <si>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</si>
  <si>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</si>
  <si>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</si>
  <si>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</si>
  <si>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</si>
  <si>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</si>
  <si>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</si>
  <si>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</si>
  <si>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</si>
  <si>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</si>
  <si>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</si>
  <si>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</si>
  <si>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</si>
  <si>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</si>
  <si>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</si>
  <si>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</si>
  <si>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</si>
  <si>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</si>
  <si>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</si>
  <si>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</si>
  <si>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</si>
  <si>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</si>
  <si>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</si>
  <si>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</si>
  <si>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</si>
  <si>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</si>
  <si>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</si>
  <si>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</si>
  <si>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</si>
  <si>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</si>
  <si>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</si>
  <si>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</si>
  <si>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</si>
  <si>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</si>
  <si>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</si>
  <si>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</si>
  <si>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</si>
  <si>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</si>
  <si>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</si>
  <si>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</si>
  <si>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</si>
  <si>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</si>
  <si>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</si>
  <si>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</si>
  <si>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</si>
  <si>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</si>
  <si>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</si>
  <si>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</si>
  <si>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</si>
  <si>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</si>
  <si>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</si>
  <si>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</si>
  <si>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</si>
  <si>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</si>
  <si>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</si>
  <si>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</si>
  <si>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</si>
  <si>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</si>
  <si>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</si>
  <si>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</si>
  <si>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</si>
  <si>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</si>
  <si>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</si>
  <si>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</si>
  <si>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</si>
  <si>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</si>
  <si>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</si>
  <si>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</si>
  <si>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</si>
  <si>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</si>
  <si>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</si>
  <si>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</si>
  <si>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</si>
  <si>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</si>
  <si>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</si>
  <si>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</si>
  <si>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</si>
  <si>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</si>
  <si>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</si>
  <si>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</si>
  <si>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</si>
  <si>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</si>
  <si>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</si>
  <si>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</si>
  <si>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</si>
  <si>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</si>
  <si>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</si>
  <si>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</si>
  <si>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</si>
  <si>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</si>
  <si>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</si>
  <si>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</si>
  <si>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</si>
  <si>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</si>
  <si>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</si>
  <si>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</si>
  <si>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</si>
  <si>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</si>
  <si>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</si>
  <si>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</si>
  <si>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</si>
  <si>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</si>
  <si>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</si>
  <si>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</si>
  <si>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</si>
  <si>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</si>
  <si>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</si>
  <si>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</si>
  <si>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</si>
  <si>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</si>
  <si>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</si>
  <si>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</si>
  <si>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</si>
  <si>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</si>
  <si>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</si>
  <si>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</si>
  <si>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</si>
  <si>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</si>
  <si>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</si>
  <si>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</si>
  <si>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</si>
  <si>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</si>
  <si>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</si>
  <si>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</si>
  <si>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</si>
  <si>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</si>
  <si>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</si>
  <si>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</si>
  <si>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</si>
  <si>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</si>
  <si>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</si>
  <si>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</si>
  <si>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</si>
  <si>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</si>
  <si>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</si>
  <si>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</si>
  <si>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</si>
  <si>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</si>
  <si>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</si>
  <si>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</si>
  <si>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</si>
  <si>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</si>
  <si>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</si>
  <si>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</si>
  <si>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</si>
  <si>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</si>
  <si>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</si>
  <si>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</si>
  <si>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</si>
  <si>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</si>
  <si>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</si>
  <si>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</si>
  <si>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</si>
  <si>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</si>
  <si>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</si>
  <si>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</si>
  <si>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</si>
  <si>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</si>
  <si>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</si>
  <si>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</si>
  <si>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</si>
  <si>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</si>
  <si>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</si>
  <si>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</si>
  <si>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</si>
  <si>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</si>
  <si>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</si>
  <si>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</si>
  <si>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</si>
  <si>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</si>
  <si>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</si>
  <si>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</si>
  <si>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</si>
  <si>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</si>
  <si>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</si>
  <si>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</si>
  <si>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</si>
  <si>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</si>
  <si>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</si>
  <si>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</si>
  <si>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</si>
  <si>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</si>
  <si>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</si>
  <si>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</si>
  <si>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</si>
  <si>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</si>
  <si>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</si>
  <si>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</si>
  <si>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</si>
  <si>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</si>
  <si>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</si>
  <si>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</si>
  <si>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</si>
  <si>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</si>
  <si>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</si>
  <si>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</si>
  <si>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</si>
  <si>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</si>
  <si>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</si>
  <si>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</si>
  <si>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</si>
  <si>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</si>
  <si>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</si>
  <si>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</si>
  <si>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</si>
  <si>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</si>
  <si>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</si>
  <si>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</si>
  <si>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</si>
  <si>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</si>
  <si>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</si>
  <si>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</si>
  <si>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</si>
  <si>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</si>
  <si>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</si>
  <si>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</si>
  <si>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</si>
  <si>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</si>
  <si>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</si>
  <si>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</si>
  <si>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</si>
  <si>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</si>
  <si>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</si>
  <si>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</si>
  <si>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</si>
  <si>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</si>
  <si>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</si>
  <si>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</si>
  <si>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</si>
  <si>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</si>
  <si>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</si>
  <si>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</si>
  <si>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</si>
  <si>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</si>
  <si>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</si>
  <si>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</si>
  <si>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</si>
  <si>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</si>
  <si>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</si>
  <si>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</si>
  <si>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</si>
  <si>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</si>
  <si>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</si>
  <si>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</si>
  <si>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</si>
  <si>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</si>
  <si>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</si>
  <si>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</si>
  <si>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</si>
  <si>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</si>
  <si>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</si>
  <si>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</si>
  <si>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</si>
  <si>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</si>
  <si>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</si>
  <si>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</si>
  <si>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</si>
  <si>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</si>
  <si>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</si>
  <si>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</si>
  <si>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</si>
  <si>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</si>
  <si>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</si>
  <si>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</si>
  <si>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</si>
  <si>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</si>
  <si>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</si>
  <si>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</si>
  <si>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</si>
  <si>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</si>
  <si>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</si>
  <si>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</si>
  <si>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</si>
  <si>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</si>
  <si>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</si>
  <si>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</si>
  <si>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</si>
  <si>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</si>
  <si>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</si>
  <si>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</si>
  <si>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</si>
  <si>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</si>
  <si>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</si>
  <si>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</si>
  <si>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</si>
  <si>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</si>
  <si>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</si>
  <si>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</si>
  <si>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</si>
  <si>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</si>
  <si>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</si>
  <si>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</si>
  <si>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</si>
  <si>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</si>
  <si>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</si>
  <si>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</si>
  <si>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</si>
  <si>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</si>
  <si>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</si>
  <si>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</si>
  <si>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</si>
  <si>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</si>
  <si>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</si>
  <si>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</si>
  <si>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</si>
  <si>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</si>
  <si>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</si>
  <si>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</si>
  <si>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</si>
  <si>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</si>
  <si>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</si>
  <si>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</si>
  <si>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</si>
  <si>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</si>
  <si>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</si>
  <si>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</si>
  <si>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</si>
  <si>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</si>
  <si>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</si>
  <si>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</si>
  <si>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</si>
  <si>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</si>
  <si>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</si>
  <si>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</si>
  <si>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</si>
  <si>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</si>
  <si>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</si>
  <si>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</si>
  <si>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</si>
  <si>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</si>
  <si>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</si>
  <si>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</si>
  <si>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</si>
  <si>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</si>
  <si>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</si>
  <si>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</si>
  <si>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</si>
  <si>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</si>
  <si>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</si>
  <si>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</si>
  <si>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</si>
  <si>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</si>
  <si>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</si>
  <si>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</si>
  <si>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</si>
  <si>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</si>
  <si>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</si>
  <si>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</si>
  <si>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</si>
  <si>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</si>
  <si>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</si>
  <si>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</si>
  <si>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</si>
  <si>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</si>
  <si>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</si>
  <si>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</si>
  <si>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</si>
  <si>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</si>
  <si>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</si>
  <si>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</si>
  <si>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</si>
  <si>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</si>
  <si>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</si>
  <si>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</si>
  <si>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</si>
  <si>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</si>
  <si>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</si>
  <si>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</si>
  <si>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</si>
  <si>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</si>
  <si>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</si>
  <si>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</si>
  <si>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</si>
  <si>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</si>
  <si>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</si>
  <si>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</si>
  <si>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</si>
  <si>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</si>
  <si>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</si>
  <si>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</si>
  <si>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</si>
  <si>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</si>
  <si>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</si>
  <si>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</si>
  <si>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</si>
  <si>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</si>
  <si>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</si>
  <si>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</si>
  <si>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</si>
  <si>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</si>
  <si>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</si>
  <si>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</si>
  <si>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</si>
  <si>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</si>
  <si>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</si>
  <si>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</si>
  <si>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</si>
  <si>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</si>
  <si>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</si>
  <si>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</si>
  <si>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</si>
  <si>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</si>
  <si>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</si>
  <si>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</si>
  <si>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</si>
  <si>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</si>
  <si>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</si>
  <si>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</si>
  <si>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</si>
  <si>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</si>
  <si>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</si>
  <si>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</si>
  <si>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</si>
  <si>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</si>
  <si>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</si>
  <si>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</si>
  <si>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</si>
  <si>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</si>
  <si>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</si>
  <si>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</si>
  <si>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</si>
  <si>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</si>
  <si>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</si>
  <si>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</si>
  <si>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</si>
  <si>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</si>
  <si>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</si>
  <si>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</si>
  <si>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</si>
  <si>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</si>
  <si>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</si>
  <si>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</si>
  <si>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</si>
  <si>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</si>
  <si>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</si>
  <si>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</si>
  <si>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</si>
  <si>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</si>
  <si>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</si>
  <si>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</si>
  <si>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</si>
  <si>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</si>
  <si>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</si>
  <si>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</si>
  <si>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</si>
  <si>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</si>
  <si>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</si>
  <si>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</si>
  <si>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</si>
  <si>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</si>
  <si>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</si>
  <si>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</si>
  <si>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</si>
  <si>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</si>
  <si>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</si>
  <si>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</si>
  <si>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</si>
  <si>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</si>
  <si>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</si>
  <si>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</si>
  <si>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</si>
  <si>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</si>
  <si>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</si>
  <si>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</si>
  <si>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</si>
  <si>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</si>
  <si>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</si>
  <si>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</si>
  <si>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</si>
  <si>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</si>
  <si>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</si>
  <si>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</si>
  <si>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</si>
  <si>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</si>
  <si>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</si>
  <si>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</si>
  <si>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</si>
  <si>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</si>
  <si>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</si>
  <si>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</si>
  <si>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</si>
  <si>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</si>
  <si>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</si>
  <si>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</si>
  <si>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</si>
  <si>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</si>
  <si>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</si>
  <si>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</si>
  <si>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</si>
  <si>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</si>
  <si>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</si>
  <si>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</si>
  <si>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</si>
  <si>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</si>
  <si>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</si>
  <si>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</si>
  <si>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</si>
  <si>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</si>
  <si>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</si>
  <si>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</si>
  <si>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</si>
  <si>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</si>
  <si>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</si>
  <si>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</si>
  <si>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</si>
  <si>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</si>
  <si>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</si>
  <si>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</si>
  <si>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</si>
  <si>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</si>
  <si>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</si>
  <si>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</si>
  <si>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</si>
  <si>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</si>
  <si>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</si>
  <si>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</si>
  <si>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</si>
  <si>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</si>
  <si>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</si>
  <si>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</si>
  <si>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</si>
  <si>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</si>
  <si>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</si>
  <si>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</si>
  <si>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</si>
  <si>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</si>
  <si>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</si>
  <si>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</si>
  <si>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</si>
  <si>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</si>
  <si>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</si>
  <si>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</si>
  <si>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</si>
  <si>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</si>
  <si>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</si>
  <si>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</si>
  <si>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</si>
  <si>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</si>
  <si>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</si>
  <si>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</si>
  <si>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</si>
  <si>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</si>
  <si>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</si>
  <si>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</si>
  <si>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</si>
  <si>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</si>
  <si>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</si>
  <si>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</si>
  <si>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</si>
  <si>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</si>
  <si>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</si>
  <si>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</si>
  <si>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</si>
  <si>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</si>
  <si>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</si>
  <si>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</si>
  <si>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</si>
  <si>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</si>
  <si>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</si>
  <si>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</si>
  <si>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</si>
  <si>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</si>
  <si>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</si>
  <si>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</si>
  <si>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</si>
  <si>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</si>
  <si>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</si>
  <si>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</si>
  <si>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</si>
  <si>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</si>
  <si>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</si>
  <si>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</si>
  <si>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</si>
  <si>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</si>
  <si>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</si>
  <si>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</si>
  <si>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</si>
  <si>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</si>
  <si>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</si>
  <si>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</si>
  <si>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</si>
  <si>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</si>
  <si>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</si>
  <si>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</si>
  <si>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</si>
  <si>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</si>
  <si>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</si>
  <si>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</si>
  <si>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</si>
  <si>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</si>
  <si>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</si>
  <si>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</si>
  <si>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</si>
  <si>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</si>
  <si>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</si>
  <si>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</si>
  <si>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</si>
  <si>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</si>
  <si>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</si>
  <si>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</si>
  <si>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</si>
  <si>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</si>
  <si>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</si>
  <si>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</si>
  <si>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</si>
  <si>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</si>
  <si>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</si>
  <si>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</si>
  <si>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</si>
  <si>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</si>
  <si>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</si>
  <si>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</si>
  <si>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</si>
  <si>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</si>
  <si>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</si>
  <si>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</si>
  <si>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</si>
  <si>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</si>
  <si>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</si>
  <si>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</si>
  <si>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</si>
  <si>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</si>
  <si>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</si>
  <si>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</si>
  <si>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</si>
  <si>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</si>
  <si>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</si>
  <si>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</si>
  <si>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</si>
  <si>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</si>
  <si>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</si>
  <si>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</si>
  <si>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</si>
  <si>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</si>
  <si>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</si>
  <si>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</si>
  <si>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</si>
  <si>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</si>
  <si>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</si>
  <si>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</si>
  <si>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</si>
  <si>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</si>
  <si>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</si>
  <si>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</si>
  <si>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</si>
  <si>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</si>
  <si>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</si>
  <si>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</si>
  <si>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</si>
  <si>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</si>
  <si>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</si>
  <si>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</si>
  <si>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</si>
  <si>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</si>
  <si>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</si>
  <si>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</si>
  <si>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</si>
  <si>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</si>
  <si>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</si>
  <si>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</si>
  <si>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</si>
  <si>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</si>
  <si>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</si>
  <si>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</si>
  <si>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</si>
  <si>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</si>
  <si>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</si>
  <si>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</si>
  <si>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</si>
  <si>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</si>
  <si>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</si>
  <si>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</si>
  <si>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</si>
  <si>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</si>
  <si>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</si>
  <si>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</si>
  <si>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</si>
  <si>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</si>
  <si>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</si>
  <si>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</si>
  <si>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</si>
  <si>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</si>
  <si>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</si>
  <si>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</si>
  <si>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</si>
  <si>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</si>
  <si>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</si>
  <si>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</si>
  <si>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</si>
  <si>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</si>
  <si>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</si>
  <si>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</si>
  <si>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</si>
  <si>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</si>
  <si>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</si>
  <si>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</si>
  <si>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</si>
  <si>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</si>
  <si>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</si>
  <si>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</si>
  <si>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</si>
  <si>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</si>
  <si>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</si>
  <si>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</si>
  <si>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</si>
  <si>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</si>
  <si>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</si>
  <si>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</si>
  <si>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</si>
  <si>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</si>
  <si>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</si>
  <si>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</si>
  <si>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</si>
  <si>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</si>
  <si>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</si>
  <si>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</si>
  <si>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</si>
  <si>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</si>
  <si>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</si>
  <si>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</si>
  <si>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</si>
  <si>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</si>
  <si>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</si>
  <si>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</si>
  <si>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</si>
  <si>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</si>
  <si>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</si>
  <si>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</si>
  <si>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</si>
  <si>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</si>
  <si>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</si>
  <si>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</si>
  <si>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</si>
  <si>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</si>
  <si>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</si>
  <si>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</si>
  <si>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</si>
  <si>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</si>
  <si>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</si>
  <si>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</si>
  <si>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</si>
  <si>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</si>
  <si>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</si>
  <si>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</si>
  <si>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</si>
  <si>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</si>
  <si>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</si>
  <si>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</si>
  <si>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</si>
  <si>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</si>
  <si>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</si>
  <si>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</si>
  <si>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</si>
  <si>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</si>
  <si>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</si>
  <si>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</si>
  <si>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</si>
  <si>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</si>
  <si>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</si>
  <si>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</si>
  <si>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</si>
  <si>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</si>
  <si>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</si>
  <si>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</si>
  <si>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</si>
  <si>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</si>
  <si>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</si>
  <si>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</si>
  <si>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</si>
  <si>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</si>
  <si>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</si>
  <si>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</si>
  <si>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</si>
  <si>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</si>
  <si>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</si>
  <si>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</si>
  <si>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</si>
  <si>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</si>
  <si>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</si>
  <si>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</si>
  <si>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</si>
  <si>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</si>
  <si>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</si>
  <si>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</si>
  <si>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</si>
  <si>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</si>
  <si>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</si>
  <si>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</si>
  <si>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</si>
  <si>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</si>
  <si>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</si>
  <si>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</si>
  <si>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</si>
  <si>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</si>
  <si>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</si>
  <si>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</si>
  <si>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</si>
  <si>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</si>
  <si>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</si>
  <si>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</si>
  <si>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</si>
  <si>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</si>
  <si>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</si>
  <si>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</si>
  <si>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</si>
  <si>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</si>
  <si>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</si>
  <si>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</si>
  <si>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</si>
  <si>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</si>
  <si>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</si>
  <si>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</si>
  <si>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</si>
  <si>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</si>
  <si>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</si>
  <si>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</si>
  <si>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</si>
  <si>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</si>
  <si>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</si>
  <si>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</si>
  <si>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</si>
  <si>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</si>
  <si>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</si>
  <si>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</si>
  <si>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</si>
  <si>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</si>
  <si>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</si>
  <si>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</si>
  <si>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</si>
  <si>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</si>
  <si>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</si>
  <si>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</si>
  <si>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</si>
  <si>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</si>
  <si>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</si>
  <si>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</si>
  <si>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</si>
  <si>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</si>
  <si>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</si>
  <si>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</si>
  <si>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</si>
  <si>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</si>
  <si>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</si>
  <si>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</si>
  <si>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</si>
  <si>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</si>
  <si>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</si>
  <si>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</si>
  <si>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</si>
  <si>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</si>
  <si>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</si>
  <si>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</si>
  <si>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</si>
  <si>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</si>
  <si>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</si>
  <si>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</si>
  <si>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</si>
  <si>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</si>
  <si>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</si>
  <si>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</si>
  <si>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</si>
  <si>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</si>
  <si>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</si>
  <si>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</si>
  <si>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</si>
  <si>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</si>
  <si>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</si>
  <si>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</si>
  <si>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</si>
  <si>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</si>
  <si>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</si>
  <si>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</si>
  <si>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</si>
  <si>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</si>
  <si>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</si>
  <si>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</si>
  <si>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</si>
  <si>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</si>
  <si>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</si>
  <si>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</si>
  <si>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</si>
  <si>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</si>
  <si>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</si>
  <si>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</si>
  <si>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</si>
  <si>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</si>
  <si>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</si>
  <si>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</si>
  <si>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</si>
  <si>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</si>
  <si>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</si>
  <si>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</si>
  <si>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</si>
  <si>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</si>
  <si>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</si>
  <si>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</si>
  <si>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</si>
  <si>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</si>
  <si>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</si>
  <si>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</si>
  <si>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</si>
  <si>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</si>
  <si>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</si>
  <si>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</si>
  <si>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</si>
  <si>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</si>
  <si>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</si>
  <si>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</si>
  <si>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</si>
  <si>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</si>
  <si>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</si>
  <si>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</si>
  <si>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</si>
  <si>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</si>
  <si>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</si>
  <si>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</si>
  <si>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</si>
  <si>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</si>
  <si>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</si>
  <si>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</si>
  <si>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</si>
  <si>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</si>
  <si>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</si>
  <si>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</si>
  <si>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</si>
  <si>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</si>
  <si>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</si>
  <si>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</si>
  <si>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</si>
  <si>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</si>
  <si>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</si>
  <si>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</si>
  <si>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</si>
  <si>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</si>
  <si>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</si>
  <si>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</si>
  <si>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</si>
  <si>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</si>
  <si>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</si>
  <si>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</si>
  <si>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</si>
  <si>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</si>
  <si>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</si>
  <si>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</si>
  <si>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</si>
  <si>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</si>
  <si>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</si>
  <si>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</si>
  <si>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</si>
  <si>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</si>
  <si>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</si>
  <si>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</si>
  <si>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</si>
  <si>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</si>
  <si>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</si>
  <si>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</si>
  <si>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</si>
  <si>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</si>
  <si>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</si>
  <si>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</si>
  <si>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</si>
  <si>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</si>
  <si>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</si>
  <si>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</si>
  <si>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</si>
  <si>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</si>
  <si>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</si>
  <si>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</si>
  <si>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</si>
  <si>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</si>
  <si>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</si>
  <si>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</si>
  <si>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</si>
  <si>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</si>
  <si>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</si>
  <si>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</si>
  <si>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</si>
  <si>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</si>
  <si>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</si>
  <si>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</si>
  <si>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</si>
  <si>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</si>
  <si>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</si>
  <si>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</si>
  <si>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</si>
  <si>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</si>
  <si>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</si>
  <si>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</si>
  <si>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</si>
  <si>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</si>
  <si>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</si>
  <si>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</si>
  <si>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</si>
  <si>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</si>
  <si>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</si>
  <si>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</si>
  <si>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</si>
  <si>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</si>
  <si>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</si>
  <si>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</si>
  <si>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</si>
  <si>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</si>
  <si>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</si>
  <si>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</si>
  <si>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</si>
  <si>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</si>
  <si>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</si>
  <si>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</si>
  <si>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</si>
  <si>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</si>
  <si>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</si>
  <si>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</si>
  <si>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</si>
  <si>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</si>
  <si>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</si>
  <si>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</si>
  <si>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</si>
  <si>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</si>
  <si>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</si>
  <si>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</si>
  <si>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</si>
  <si>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</si>
  <si>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</si>
  <si>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</si>
  <si>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</si>
  <si>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</si>
  <si>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</si>
  <si>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</si>
  <si>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</si>
  <si>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</si>
  <si>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</si>
  <si>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</si>
  <si>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</si>
  <si>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</si>
  <si>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</si>
  <si>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</si>
  <si>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</si>
  <si>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</si>
  <si>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</si>
  <si>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</si>
  <si>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</si>
  <si>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</si>
  <si>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</si>
  <si>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</si>
  <si>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</si>
  <si>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</si>
  <si>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</si>
  <si>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</si>
  <si>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</si>
  <si>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</si>
  <si>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</si>
  <si>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</si>
  <si>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</si>
  <si>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</si>
  <si>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</si>
  <si>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</si>
  <si>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</si>
  <si>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</si>
  <si>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</si>
  <si>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</si>
  <si>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</si>
  <si>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</si>
  <si>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</si>
  <si>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</si>
  <si>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</si>
  <si>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</si>
  <si>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</si>
  <si>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</si>
  <si>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</si>
  <si>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</si>
  <si>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</si>
  <si>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</si>
  <si>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</si>
  <si>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</si>
  <si>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</si>
  <si>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</si>
  <si>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</si>
  <si>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</si>
  <si>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</si>
  <si>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</si>
  <si>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</si>
  <si>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</si>
  <si>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</si>
  <si>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</si>
  <si>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</si>
  <si>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</si>
  <si>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</si>
  <si>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</si>
  <si>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</si>
  <si>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</si>
  <si>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</si>
  <si>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</si>
  <si>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</si>
  <si>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</si>
  <si>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</si>
  <si>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</si>
  <si>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</si>
  <si>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</si>
  <si>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</si>
  <si>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</si>
  <si>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</si>
  <si>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</si>
  <si>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</si>
  <si>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</si>
  <si>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</si>
  <si>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</si>
  <si>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</si>
  <si>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</si>
  <si>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</si>
  <si>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</si>
  <si>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</si>
  <si>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</si>
  <si>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</si>
  <si>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</si>
  <si>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</si>
  <si>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</si>
  <si>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</si>
  <si>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</si>
  <si>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</si>
  <si>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</si>
  <si>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</si>
  <si>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</si>
  <si>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</si>
  <si>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</si>
  <si>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</si>
  <si>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</si>
  <si>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</si>
  <si>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</si>
  <si>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</si>
  <si>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</si>
  <si>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</si>
  <si>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</si>
  <si>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</si>
  <si>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</si>
  <si>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</si>
  <si>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</si>
  <si>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</si>
  <si>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</si>
  <si>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</si>
  <si>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</si>
  <si>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</si>
  <si>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</si>
  <si>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</si>
  <si>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</si>
  <si>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</si>
  <si>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</si>
  <si>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</si>
  <si>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</si>
  <si>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</si>
  <si>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</si>
  <si>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</si>
  <si>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</si>
  <si>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</si>
  <si>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</si>
  <si>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</si>
  <si>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</si>
  <si>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</si>
  <si>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</si>
  <si>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</si>
  <si>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</si>
  <si>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</si>
  <si>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</si>
  <si>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</si>
  <si>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</si>
  <si>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</si>
  <si>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</si>
  <si>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</si>
  <si>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</si>
  <si>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</si>
  <si>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</si>
  <si>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</si>
  <si>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</si>
  <si>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</si>
  <si>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</si>
  <si>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</si>
  <si>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</si>
  <si>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</si>
  <si>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</si>
  <si>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</si>
  <si>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</si>
  <si>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</si>
  <si>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</si>
  <si>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</si>
  <si>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</si>
  <si>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</si>
  <si>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</si>
  <si>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</si>
  <si>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</si>
  <si>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</si>
  <si>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</si>
  <si>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</si>
  <si>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</si>
  <si>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</si>
  <si>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</si>
  <si>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</si>
  <si>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</si>
  <si>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</si>
  <si>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</si>
  <si>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</si>
  <si>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</si>
  <si>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</si>
  <si>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</si>
  <si>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</si>
  <si>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</si>
  <si>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</si>
  <si>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</si>
  <si>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</si>
  <si>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</si>
  <si>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</si>
  <si>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</si>
  <si>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</si>
  <si>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</si>
  <si>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</si>
  <si>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</si>
  <si>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</si>
  <si>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</si>
  <si>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</si>
  <si>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</si>
  <si>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</si>
  <si>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</si>
  <si>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</si>
  <si>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</si>
  <si>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</si>
  <si>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</si>
  <si>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</si>
  <si>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</si>
  <si>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</si>
  <si>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</si>
  <si>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</si>
  <si>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</si>
  <si>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</si>
  <si>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</si>
  <si>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</si>
  <si>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</si>
  <si>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</si>
  <si>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</si>
  <si>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</si>
  <si>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</si>
  <si>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</si>
  <si>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</si>
  <si>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</si>
  <si>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</si>
  <si>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</si>
  <si>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</si>
  <si>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</si>
  <si>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</si>
  <si>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</si>
  <si>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</si>
  <si>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</si>
  <si>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</si>
  <si>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</si>
  <si>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</si>
  <si>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</si>
  <si>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</si>
  <si>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</si>
  <si>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</si>
  <si>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</si>
  <si>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</si>
  <si>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</si>
  <si>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</si>
  <si>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</si>
  <si>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</si>
  <si>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</si>
  <si>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</si>
  <si>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</si>
  <si>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</si>
  <si>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</si>
  <si>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</si>
  <si>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</si>
  <si>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</si>
  <si>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</si>
  <si>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</si>
  <si>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</si>
  <si>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</si>
  <si>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</si>
  <si>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</si>
  <si>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</si>
  <si>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</si>
  <si>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</si>
  <si>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</si>
  <si>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</si>
  <si>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</si>
  <si>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</si>
  <si>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</si>
  <si>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</si>
  <si>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</si>
  <si>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</si>
  <si>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</si>
  <si>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</si>
  <si>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</si>
  <si>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</si>
  <si>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</si>
  <si>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</si>
  <si>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</si>
  <si>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</si>
  <si>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</si>
  <si>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</si>
  <si>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</si>
  <si>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</si>
  <si>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</si>
  <si>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</si>
  <si>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</si>
  <si>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</si>
  <si>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</si>
  <si>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</si>
  <si>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</si>
  <si>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</si>
  <si>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</si>
  <si>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</si>
  <si>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</si>
  <si>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</si>
  <si>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</si>
  <si>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</si>
  <si>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</si>
  <si>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</si>
  <si>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</si>
  <si>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</si>
  <si>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</si>
  <si>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</si>
  <si>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</si>
  <si>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</si>
  <si>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</si>
  <si>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</si>
  <si>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</si>
  <si>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</si>
  <si>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</si>
  <si>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</si>
  <si>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</si>
  <si>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</si>
  <si>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</si>
  <si>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</si>
  <si>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</si>
  <si>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</si>
  <si>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</si>
  <si>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</si>
  <si>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</si>
  <si>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</si>
  <si>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</si>
  <si>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</si>
  <si>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</si>
  <si>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</si>
  <si>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</si>
  <si>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</si>
  <si>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</si>
  <si>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</si>
  <si>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</si>
  <si>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</si>
  <si>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</si>
  <si>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</si>
  <si>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</si>
  <si>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</si>
  <si>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</si>
  <si>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</si>
  <si>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</si>
  <si>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</si>
  <si>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</si>
  <si>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</si>
  <si>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</si>
  <si>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</si>
  <si>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</si>
  <si>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</si>
  <si>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</si>
  <si>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</si>
  <si>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</si>
  <si>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</si>
  <si>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</si>
  <si>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</si>
  <si>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</si>
  <si>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</si>
  <si>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</si>
  <si>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</si>
  <si>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</si>
  <si>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</si>
  <si>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</si>
  <si>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</si>
  <si>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</si>
  <si>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</si>
  <si>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</si>
  <si>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</si>
  <si>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</si>
  <si>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</si>
  <si>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</si>
  <si>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</si>
  <si>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</si>
  <si>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</si>
  <si>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</si>
  <si>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</si>
  <si>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</si>
  <si>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</si>
  <si>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</si>
  <si>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</si>
  <si>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</si>
  <si>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</si>
  <si>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</si>
  <si>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</si>
  <si>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</si>
  <si>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</si>
  <si>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</si>
  <si>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</si>
  <si>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</si>
  <si>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</si>
  <si>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</si>
  <si>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</si>
  <si>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</si>
  <si>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</si>
  <si>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</si>
  <si>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</si>
  <si>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</si>
  <si>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</si>
  <si>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</si>
  <si>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</si>
  <si>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</si>
  <si>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</si>
  <si>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</si>
  <si>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</si>
  <si>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</si>
  <si>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</si>
  <si>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</si>
  <si>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</si>
  <si>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</si>
  <si>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</si>
  <si>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</si>
  <si>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</si>
  <si>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</si>
  <si>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</si>
  <si>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</si>
  <si>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</si>
  <si>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</si>
  <si>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</si>
  <si>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</si>
  <si>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</si>
  <si>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</si>
  <si>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</si>
  <si>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</si>
  <si>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</si>
  <si>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</si>
  <si>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</si>
  <si>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</si>
  <si>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</si>
  <si>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</si>
  <si>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</si>
  <si>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</si>
  <si>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</si>
  <si>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</si>
  <si>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</si>
  <si>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</si>
  <si>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</si>
  <si>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</si>
  <si>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</si>
  <si>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</si>
  <si>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</si>
  <si>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</si>
  <si>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</si>
  <si>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</si>
  <si>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</si>
  <si>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</si>
  <si>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</si>
  <si>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</si>
  <si>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</si>
  <si>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</si>
  <si>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</si>
  <si>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</si>
  <si>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</si>
  <si>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</si>
  <si>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</si>
  <si>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</si>
  <si>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</si>
  <si>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</si>
  <si>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</si>
  <si>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</si>
  <si>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</si>
  <si>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</si>
  <si>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</si>
  <si>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</si>
  <si>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</si>
  <si>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</si>
  <si>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</si>
  <si>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</si>
  <si>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</si>
  <si>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</si>
  <si>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</si>
  <si>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</si>
  <si>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</si>
  <si>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</si>
  <si>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</si>
  <si>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</si>
  <si>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</si>
  <si>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</si>
  <si>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</si>
  <si>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</si>
  <si>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</si>
  <si>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</si>
  <si>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</si>
  <si>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</si>
  <si>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</si>
  <si>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</si>
  <si>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</si>
  <si>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</si>
  <si>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</si>
  <si>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</si>
  <si>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</si>
  <si>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</si>
  <si>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</si>
  <si>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</si>
  <si>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</si>
  <si>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</si>
  <si>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</si>
  <si>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</si>
  <si>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</si>
  <si>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</si>
  <si>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</si>
  <si>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</si>
  <si>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</si>
  <si>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</si>
  <si>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</si>
  <si>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</si>
  <si>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</si>
  <si>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</si>
  <si>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</si>
  <si>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</si>
  <si>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</si>
  <si>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</si>
  <si>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</si>
  <si>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</si>
  <si>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</si>
  <si>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</si>
  <si>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</si>
  <si>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</si>
  <si>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</si>
  <si>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</si>
  <si>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</si>
  <si>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</si>
  <si>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</si>
  <si>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</si>
  <si>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</si>
  <si>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</si>
  <si>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</si>
  <si>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</si>
  <si>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</si>
  <si>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</si>
  <si>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</si>
  <si>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</si>
  <si>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</si>
  <si>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</si>
  <si>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</si>
  <si>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</si>
  <si>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</si>
  <si>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</si>
  <si>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</si>
  <si>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</si>
  <si>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</si>
  <si>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</si>
  <si>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</si>
  <si>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</si>
  <si>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</si>
  <si>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</si>
  <si>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</si>
  <si>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</si>
  <si>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</si>
  <si>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</si>
  <si>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</si>
  <si>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</si>
  <si>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</si>
  <si>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</si>
  <si>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</si>
  <si>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</si>
  <si>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</si>
  <si>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</si>
  <si>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</si>
  <si>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</si>
  <si>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</si>
  <si>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</si>
  <si>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</si>
  <si>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</si>
  <si>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</si>
  <si>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</si>
  <si>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</si>
  <si>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</si>
  <si>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</si>
  <si>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</si>
  <si>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</si>
  <si>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</si>
  <si>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</si>
  <si>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</si>
  <si>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</si>
  <si>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</si>
  <si>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</si>
  <si>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</si>
  <si>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</si>
  <si>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</si>
  <si>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</si>
  <si>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</si>
  <si>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</si>
  <si>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</si>
  <si>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</si>
  <si>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</si>
  <si>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</si>
  <si>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</si>
  <si>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</si>
  <si>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</si>
  <si>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</si>
  <si>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</si>
  <si>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</si>
  <si>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</si>
  <si>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</si>
  <si>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</si>
  <si>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</si>
  <si>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</si>
  <si>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</si>
  <si>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</si>
  <si>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</si>
  <si>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</si>
  <si>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</si>
  <si>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</si>
  <si>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</si>
  <si>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</si>
  <si>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</si>
  <si>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</si>
  <si>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</si>
  <si>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</si>
  <si>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</si>
  <si>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</si>
  <si>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</si>
  <si>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</si>
  <si>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</si>
  <si>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</si>
  <si>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</si>
  <si>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</si>
  <si>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</si>
  <si>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</si>
  <si>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</si>
  <si>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</si>
  <si>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</si>
  <si>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</si>
  <si>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</si>
  <si>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</si>
  <si>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</si>
  <si>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</si>
  <si>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</si>
  <si>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</si>
  <si>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</si>
  <si>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</si>
  <si>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</si>
  <si>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</si>
  <si>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</si>
  <si>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</si>
  <si>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</si>
  <si>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</si>
  <si>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</si>
  <si>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</si>
  <si>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</si>
  <si>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</si>
  <si>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</si>
  <si>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</si>
  <si>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</si>
  <si>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</si>
  <si>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</si>
  <si>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</si>
  <si>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</si>
  <si>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</si>
  <si>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</si>
  <si>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</si>
  <si>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</si>
  <si>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</si>
  <si>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</si>
  <si>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</si>
  <si>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</si>
  <si>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</si>
  <si>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</si>
  <si>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</si>
  <si>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</si>
  <si>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</si>
  <si>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</si>
  <si>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</si>
  <si>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</si>
  <si>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</si>
  <si>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</si>
  <si>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</si>
  <si>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</si>
  <si>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</si>
  <si>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</si>
  <si>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</si>
  <si>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</si>
  <si>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</si>
  <si>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</si>
  <si>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</si>
  <si>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</si>
  <si>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</si>
  <si>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</si>
  <si>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</si>
  <si>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</si>
  <si>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</si>
  <si>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</si>
  <si>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</si>
  <si>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</si>
  <si>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</si>
  <si>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</si>
  <si>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</si>
  <si>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</si>
  <si>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</si>
  <si>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</si>
  <si>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</si>
  <si>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</si>
  <si>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</si>
  <si>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</si>
  <si>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</si>
  <si>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</si>
  <si>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</si>
  <si>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</si>
  <si>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</si>
  <si>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</si>
  <si>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</si>
  <si>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</si>
  <si>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</si>
  <si>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</si>
  <si>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</si>
  <si>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</si>
  <si>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</si>
  <si>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</si>
  <si>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</si>
  <si>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</si>
  <si>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</si>
  <si>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</si>
  <si>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</si>
  <si>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</si>
  <si>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</si>
  <si>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</si>
  <si>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</si>
  <si>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</si>
  <si>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</si>
  <si>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</si>
  <si>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</si>
  <si>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</si>
  <si>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</si>
  <si>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</si>
  <si>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</si>
  <si>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</si>
  <si>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</si>
  <si>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</si>
  <si>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</si>
  <si>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</si>
  <si>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</si>
  <si>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</si>
  <si>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</si>
  <si>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</si>
  <si>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</si>
  <si>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</si>
  <si>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</si>
  <si>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</si>
  <si>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</si>
  <si>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</si>
  <si>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</si>
  <si>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</si>
  <si>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</si>
  <si>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</si>
  <si>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</si>
  <si>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</si>
  <si>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</si>
  <si>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</si>
  <si>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</si>
  <si>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</si>
  <si>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</si>
  <si>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</si>
  <si>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</si>
  <si>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</si>
  <si>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</si>
  <si>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</si>
  <si>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</si>
  <si>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</si>
  <si>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</si>
  <si>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</si>
  <si>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</si>
  <si>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</si>
  <si>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</si>
  <si>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</si>
  <si>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</si>
  <si>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</si>
  <si>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</si>
  <si>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</si>
  <si>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</si>
  <si>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</si>
  <si>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</si>
  <si>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</si>
  <si>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</si>
  <si>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</si>
  <si>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</si>
  <si>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</si>
  <si>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</si>
  <si>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</si>
  <si>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</si>
  <si>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</si>
  <si>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</si>
  <si>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</si>
  <si>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</si>
  <si>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</si>
  <si>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</si>
  <si>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</si>
  <si>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</si>
  <si>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</si>
  <si>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</si>
  <si>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</si>
  <si>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</si>
  <si>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</si>
  <si>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</si>
  <si>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</si>
  <si>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</si>
  <si>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</si>
  <si>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</si>
  <si>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</si>
  <si>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</si>
  <si>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</si>
  <si>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</si>
  <si>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</si>
  <si>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</si>
  <si>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</si>
  <si>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</si>
  <si>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</si>
  <si>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</si>
  <si>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</si>
  <si>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</si>
  <si>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</si>
  <si>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</si>
  <si>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</si>
  <si>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</si>
  <si>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</si>
  <si>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</si>
  <si>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</si>
  <si>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</si>
  <si>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</si>
  <si>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</si>
  <si>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</si>
  <si>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</si>
  <si>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</si>
  <si>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</si>
  <si>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</si>
  <si>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</si>
  <si>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</si>
  <si>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</si>
  <si>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</si>
  <si>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</si>
  <si>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</si>
  <si>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</si>
  <si>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</si>
  <si>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</si>
  <si>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</si>
  <si>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</si>
  <si>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</si>
  <si>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</si>
  <si>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</si>
  <si>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</si>
  <si>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</si>
  <si>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</si>
  <si>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</si>
  <si>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</si>
  <si>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</si>
  <si>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</si>
  <si>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</si>
  <si>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</si>
  <si>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</si>
  <si>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</si>
  <si>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</si>
  <si>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</si>
  <si>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</si>
  <si>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</si>
  <si>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</si>
  <si>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</si>
  <si>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</si>
  <si>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</si>
  <si>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</si>
  <si>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</si>
  <si>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</si>
  <si>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</si>
  <si>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</si>
  <si>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</si>
  <si>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</si>
  <si>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</si>
  <si>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</si>
  <si>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</si>
  <si>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</si>
  <si>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</si>
  <si>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</si>
  <si>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</si>
  <si>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</si>
  <si>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</si>
  <si>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</si>
  <si>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</si>
  <si>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</si>
  <si>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</si>
  <si>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</si>
  <si>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</si>
  <si>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</si>
  <si>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</si>
  <si>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</si>
  <si>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</si>
  <si>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</si>
  <si>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</si>
  <si>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</si>
  <si>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</si>
  <si>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</si>
  <si>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</si>
  <si>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</si>
  <si>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</si>
  <si>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</si>
  <si>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</si>
  <si>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</si>
  <si>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</si>
  <si>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</si>
  <si>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</si>
  <si>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</si>
  <si>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</si>
  <si>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</si>
  <si>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</si>
  <si>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</si>
  <si>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</si>
  <si>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</si>
  <si>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</si>
  <si>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</si>
  <si>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</si>
  <si>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</si>
  <si>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</si>
  <si>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</si>
  <si>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</si>
  <si>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</si>
  <si>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</si>
  <si>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</si>
  <si>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</si>
  <si>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</si>
  <si>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</si>
  <si>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</si>
  <si>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</si>
  <si>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</si>
  <si>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</si>
  <si>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</si>
  <si>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</si>
  <si>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</si>
  <si>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</si>
  <si>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</si>
  <si>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</si>
  <si>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</si>
  <si>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</si>
  <si>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</si>
  <si>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</si>
  <si>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</si>
  <si>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</si>
  <si>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</si>
  <si>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</si>
  <si>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</si>
  <si>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</si>
  <si>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</si>
  <si>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</si>
  <si>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</si>
  <si>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</si>
  <si>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</si>
  <si>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</si>
  <si>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</si>
  <si>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</si>
  <si>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</si>
  <si>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</si>
  <si>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</si>
  <si>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</si>
  <si>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</si>
  <si>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</si>
  <si>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</si>
  <si>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</si>
  <si>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</si>
  <si>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</si>
  <si>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</si>
  <si>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</si>
  <si>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</si>
  <si>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</si>
  <si>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</si>
  <si>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</si>
  <si>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</si>
  <si>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</si>
  <si>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</si>
  <si>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</si>
  <si>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</si>
  <si>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</si>
  <si>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</si>
  <si>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</si>
  <si>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</si>
  <si>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</si>
  <si>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</si>
  <si>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</si>
  <si>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</si>
  <si>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</si>
  <si>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</si>
  <si>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</si>
  <si>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</si>
  <si>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</si>
  <si>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</si>
  <si>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</si>
  <si>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</si>
  <si>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</si>
  <si>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</si>
  <si>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</si>
  <si>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</si>
  <si>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</si>
  <si>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</si>
  <si>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</si>
  <si>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</si>
  <si>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</si>
  <si>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</si>
  <si>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</si>
  <si>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</si>
  <si>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</si>
  <si>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</si>
  <si>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</si>
  <si>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</si>
  <si>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</si>
  <si>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</si>
  <si>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</si>
  <si>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</si>
  <si>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</si>
  <si>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</si>
  <si>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</si>
  <si>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</si>
  <si>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</si>
  <si>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</si>
  <si>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</si>
  <si>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</si>
  <si>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</si>
  <si>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</si>
  <si>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</si>
  <si>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</si>
  <si>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</si>
  <si>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</si>
  <si>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</si>
  <si>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</si>
  <si>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</si>
  <si>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</si>
  <si>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</si>
  <si>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</si>
  <si>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</si>
  <si>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</si>
  <si>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</si>
  <si>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</si>
  <si>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</si>
  <si>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</si>
  <si>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</si>
  <si>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</si>
  <si>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</si>
  <si>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</si>
  <si>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</si>
  <si>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</si>
  <si>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</si>
  <si>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</si>
  <si>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</si>
  <si>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</si>
  <si>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</si>
  <si>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</si>
  <si>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</si>
  <si>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</si>
  <si>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</si>
  <si>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</si>
  <si>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</si>
  <si>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</si>
  <si>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</si>
  <si>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</si>
  <si>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</si>
  <si>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</si>
  <si>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</si>
  <si>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</si>
  <si>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</si>
  <si>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</si>
  <si>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</si>
  <si>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</si>
  <si>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</si>
  <si>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</si>
  <si>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</si>
  <si>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</si>
  <si>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</si>
  <si>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</si>
  <si>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</si>
  <si>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</si>
  <si>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</si>
  <si>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</si>
  <si>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</si>
  <si>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</si>
  <si>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</si>
  <si>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</si>
  <si>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</si>
  <si>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</si>
  <si>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</si>
  <si>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</si>
  <si>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</si>
  <si>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</si>
  <si>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</si>
  <si>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</si>
  <si>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</si>
  <si>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</si>
  <si>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</si>
  <si>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</si>
  <si>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</si>
  <si>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</si>
  <si>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</si>
  <si>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</si>
  <si>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</si>
  <si>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</si>
  <si>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</si>
  <si>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</si>
  <si>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</si>
  <si>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</si>
  <si>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</si>
  <si>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</si>
  <si>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</si>
  <si>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</si>
  <si>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</si>
  <si>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</si>
  <si>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</si>
  <si>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</si>
  <si>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</si>
  <si>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</si>
  <si>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</si>
  <si>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</si>
  <si>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</si>
  <si>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</si>
  <si>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</si>
  <si>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</si>
  <si>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</si>
  <si>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</si>
  <si>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</si>
  <si>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</si>
  <si>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</si>
  <si>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</si>
  <si>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</si>
  <si>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</si>
  <si>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</si>
  <si>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</si>
  <si>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</si>
  <si>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</si>
  <si>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</si>
  <si>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</si>
  <si>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</si>
  <si>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</si>
  <si>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</si>
  <si>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</si>
  <si>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</si>
  <si>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</si>
  <si>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</si>
  <si>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</si>
  <si>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</si>
  <si>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</si>
  <si>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</si>
  <si>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</si>
  <si>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</si>
  <si>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</si>
  <si>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</si>
  <si>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</si>
  <si>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</si>
  <si>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</si>
  <si>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</si>
  <si>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</si>
  <si>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</si>
  <si>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</si>
  <si>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</si>
  <si>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</si>
  <si>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</si>
  <si>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</si>
  <si>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</si>
  <si>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</si>
  <si>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</si>
  <si>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</si>
  <si>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</si>
  <si>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</si>
  <si>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</si>
  <si>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</si>
  <si>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</si>
  <si>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</si>
  <si>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</si>
  <si>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</si>
  <si>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</si>
  <si>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</si>
  <si>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</si>
  <si>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</si>
  <si>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</si>
  <si>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</si>
  <si>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</si>
  <si>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</si>
  <si>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</si>
  <si>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</si>
  <si>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</si>
  <si>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</si>
  <si>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</si>
  <si>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</si>
  <si>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</si>
  <si>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</si>
  <si>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</si>
  <si>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</si>
  <si>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</si>
  <si>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</si>
  <si>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</si>
  <si>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</si>
  <si>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</si>
  <si>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</si>
  <si>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</si>
  <si>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</si>
  <si>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</si>
  <si>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</si>
  <si>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</si>
  <si>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</si>
  <si>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</si>
  <si>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</si>
  <si>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</si>
  <si>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</si>
  <si>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</si>
  <si>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</si>
  <si>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</si>
  <si>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</si>
  <si>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</si>
  <si>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</si>
  <si>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</si>
  <si>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</si>
  <si>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</si>
  <si>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</si>
  <si>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</si>
  <si>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</si>
  <si>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</si>
  <si>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</si>
  <si>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</si>
  <si>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</si>
  <si>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</si>
  <si>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</si>
  <si>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</si>
  <si>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</si>
  <si>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</si>
  <si>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</si>
  <si>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</si>
  <si>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</si>
  <si>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</si>
  <si>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</si>
  <si>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</si>
  <si>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</si>
  <si>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</si>
  <si>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</si>
  <si>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</si>
  <si>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</si>
  <si>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</si>
  <si>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</si>
  <si>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</si>
  <si>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</si>
  <si>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</si>
  <si>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</si>
  <si>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</si>
  <si>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</si>
  <si>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</si>
  <si>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</si>
  <si>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</si>
  <si>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</si>
  <si>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</si>
  <si>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</si>
  <si>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</si>
  <si>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</si>
  <si>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</si>
  <si>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</si>
  <si>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</si>
  <si>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</si>
  <si>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</si>
  <si>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</si>
  <si>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</si>
  <si>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</si>
  <si>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</si>
  <si>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</si>
  <si>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</si>
  <si>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</si>
  <si>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</si>
  <si>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</si>
  <si>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</si>
  <si>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</si>
  <si>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</si>
  <si>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</si>
  <si>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</si>
  <si>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</si>
  <si>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</si>
  <si>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</si>
  <si>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</si>
  <si>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</si>
  <si>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</si>
  <si>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</si>
  <si>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</si>
  <si>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</si>
  <si>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</si>
  <si>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</si>
  <si>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</si>
  <si>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</si>
  <si>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</si>
  <si>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</si>
  <si>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</si>
  <si>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</si>
  <si>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</si>
  <si>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</si>
  <si>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</si>
  <si>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</si>
  <si>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</si>
  <si>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</si>
  <si>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</si>
  <si>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</si>
  <si>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</si>
  <si>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</si>
  <si>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</si>
  <si>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</si>
  <si>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</si>
  <si>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</si>
  <si>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</si>
  <si>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</si>
  <si>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</si>
  <si>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</si>
  <si>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</si>
  <si>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</si>
  <si>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</si>
  <si>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</si>
  <si>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</si>
  <si>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</si>
  <si>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</si>
  <si>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</si>
  <si>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</si>
  <si>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</si>
  <si>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</si>
  <si>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</si>
  <si>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</si>
  <si>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</si>
  <si>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</si>
  <si>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</si>
  <si>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</si>
  <si>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</si>
  <si>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</si>
  <si>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</si>
  <si>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</si>
  <si>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</si>
  <si>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</si>
  <si>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</si>
  <si>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</si>
  <si>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</si>
  <si>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</si>
  <si>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</si>
  <si>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</si>
  <si>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</si>
  <si>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</si>
  <si>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</si>
  <si>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</si>
  <si>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</si>
  <si>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</si>
  <si>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</si>
  <si>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</si>
  <si>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</si>
  <si>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</si>
  <si>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</si>
  <si>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</si>
  <si>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</si>
  <si>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</si>
  <si>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</si>
  <si>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</si>
  <si>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</si>
  <si>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</si>
  <si>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</si>
  <si>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</si>
  <si>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</si>
  <si>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</si>
  <si>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</si>
  <si>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</si>
  <si>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</si>
  <si>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</si>
  <si>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</si>
  <si>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</si>
  <si>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</si>
  <si>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</si>
  <si>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</si>
  <si>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</si>
  <si>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</si>
  <si>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</si>
  <si>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</si>
  <si>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</si>
  <si>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</si>
  <si>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</si>
  <si>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</si>
  <si>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</si>
  <si>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</si>
  <si>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</si>
  <si>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</si>
  <si>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</si>
  <si>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</si>
  <si>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</si>
  <si>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</si>
  <si>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</si>
  <si>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</si>
  <si>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</si>
  <si>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</si>
  <si>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</si>
  <si>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</si>
  <si>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</si>
  <si>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</si>
  <si>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</si>
  <si>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</si>
  <si>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</si>
  <si>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</si>
  <si>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</si>
  <si>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</si>
  <si>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</si>
  <si>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</si>
  <si>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</si>
  <si>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</si>
  <si>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</si>
  <si>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</si>
  <si>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</si>
  <si>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</si>
  <si>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</si>
  <si>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</si>
  <si>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</si>
  <si>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</si>
  <si>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</si>
  <si>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</si>
  <si>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</si>
  <si>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</si>
  <si>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</si>
  <si>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</si>
  <si>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</si>
  <si>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</si>
  <si>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</si>
  <si>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</si>
  <si>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</si>
  <si>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</si>
  <si>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</si>
  <si>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</si>
  <si>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</si>
  <si>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</si>
  <si>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</si>
  <si>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</si>
  <si>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</si>
  <si>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</si>
  <si>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</si>
  <si>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</si>
  <si>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</si>
  <si>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</si>
  <si>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</si>
  <si>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</si>
  <si>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</si>
  <si>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</si>
  <si>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</si>
  <si>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</si>
  <si>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</si>
  <si>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</si>
  <si>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</si>
  <si>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</si>
  <si>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</si>
  <si>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</si>
  <si>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</si>
  <si>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</si>
  <si>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</si>
  <si>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</si>
  <si>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</si>
  <si>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</si>
  <si>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</si>
  <si>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</si>
  <si>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</si>
  <si>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</si>
  <si>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</si>
  <si>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</si>
  <si>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</si>
  <si>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</si>
  <si>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</si>
  <si>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</si>
  <si>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</si>
  <si>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</si>
  <si>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</si>
  <si>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</si>
  <si>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</si>
  <si>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</si>
  <si>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</si>
  <si>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</si>
  <si>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</si>
  <si>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</si>
  <si>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</si>
  <si>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</si>
  <si>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</si>
  <si>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</si>
  <si>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</si>
  <si>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</si>
  <si>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</si>
  <si>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</si>
  <si>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</si>
  <si>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</si>
  <si>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</si>
  <si>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</si>
  <si>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</si>
  <si>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</si>
  <si>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</si>
  <si>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</si>
  <si>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</si>
  <si>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</si>
  <si>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</si>
  <si>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</si>
  <si>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</si>
  <si>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</si>
  <si>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</si>
  <si>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</si>
  <si>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</si>
  <si>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</si>
  <si>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</si>
  <si>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</si>
  <si>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</si>
  <si>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</si>
  <si>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</si>
  <si>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</si>
  <si>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</si>
  <si>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</si>
  <si>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</si>
  <si>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</si>
  <si>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</si>
  <si>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</si>
  <si>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</si>
  <si>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</si>
  <si>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</si>
  <si>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</si>
  <si>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</si>
  <si>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</si>
  <si>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</si>
  <si>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</si>
  <si>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</si>
  <si>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</si>
  <si>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</si>
  <si>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</si>
  <si>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</si>
  <si>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</si>
  <si>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</si>
  <si>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</si>
  <si>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</si>
  <si>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</si>
  <si>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</si>
  <si>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</si>
  <si>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</si>
  <si>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</si>
  <si>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</si>
  <si>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</si>
  <si>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</si>
  <si>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</si>
  <si>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</si>
  <si>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</si>
  <si>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</si>
  <si>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</si>
  <si>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</si>
  <si>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</si>
  <si>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</si>
  <si>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</si>
  <si>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</si>
  <si>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</si>
  <si>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</si>
  <si>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</si>
  <si>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</si>
  <si>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</si>
  <si>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</si>
  <si>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</si>
  <si>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</si>
  <si>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</si>
  <si>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</si>
  <si>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</si>
  <si>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</si>
  <si>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</si>
  <si>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</si>
  <si>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</si>
  <si>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</si>
  <si>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</si>
  <si>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</si>
  <si>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</si>
  <si>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</si>
  <si>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</si>
  <si>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</si>
  <si>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</si>
  <si>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</si>
  <si>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</si>
  <si>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</si>
  <si>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</si>
  <si>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</si>
  <si>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</si>
  <si>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</si>
  <si>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</si>
  <si>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</si>
  <si>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</si>
  <si>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</si>
  <si>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</si>
  <si>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</si>
  <si>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</si>
  <si>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</si>
  <si>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</si>
  <si>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</si>
  <si>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</si>
  <si>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</si>
  <si>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</si>
  <si>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</si>
  <si>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</si>
  <si>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</si>
  <si>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</si>
  <si>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</si>
  <si>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</si>
  <si>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</si>
  <si>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</si>
  <si>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</si>
  <si>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</si>
  <si>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</si>
  <si>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</si>
  <si>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</si>
  <si>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</si>
  <si>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</si>
  <si>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</si>
  <si>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</si>
  <si>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</si>
  <si>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</si>
  <si>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</si>
  <si>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</si>
  <si>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</si>
  <si>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</si>
  <si>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</si>
  <si>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</si>
  <si>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</si>
  <si>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</si>
  <si>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</si>
  <si>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</si>
  <si>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</si>
  <si>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</si>
  <si>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</si>
  <si>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</si>
  <si>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</si>
  <si>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</si>
  <si>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</si>
  <si>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</si>
  <si>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</si>
  <si>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</si>
  <si>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</si>
  <si>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</si>
  <si>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</si>
  <si>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</si>
  <si>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</si>
  <si>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</si>
  <si>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</si>
  <si>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</si>
  <si>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</si>
  <si>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</si>
  <si>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</si>
  <si>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</si>
  <si>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</si>
  <si>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</si>
  <si>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</si>
  <si>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</si>
  <si>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</si>
  <si>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</si>
  <si>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</si>
  <si>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</si>
  <si>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</si>
  <si>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</si>
  <si>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</si>
  <si>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</si>
  <si>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</si>
  <si>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</si>
  <si>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</si>
  <si>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</si>
  <si>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</si>
  <si>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</si>
  <si>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</si>
  <si>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</si>
  <si>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</si>
  <si>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</si>
  <si>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</si>
  <si>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</si>
  <si>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</si>
  <si>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</si>
  <si>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</si>
  <si>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</si>
  <si>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</si>
  <si>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</si>
  <si>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</si>
  <si>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</si>
  <si>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</si>
  <si>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</si>
  <si>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</si>
  <si>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</si>
  <si>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</si>
  <si>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</si>
  <si>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</si>
  <si>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</si>
  <si>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</si>
  <si>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</si>
  <si>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</si>
  <si>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</si>
  <si>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</si>
  <si>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</si>
  <si>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</si>
  <si>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</si>
  <si>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</si>
  <si>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</si>
  <si>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</si>
  <si>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</si>
  <si>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</si>
  <si>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</si>
  <si>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</si>
  <si>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</si>
  <si>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</si>
  <si>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</si>
  <si>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</si>
  <si>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</si>
  <si>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</si>
  <si>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</si>
  <si>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</si>
  <si>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</si>
  <si>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</si>
  <si>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</si>
  <si>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</si>
  <si>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</si>
  <si>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</si>
  <si>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</si>
  <si>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</si>
  <si>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</si>
  <si>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</si>
  <si>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</si>
  <si>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</si>
  <si>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</si>
  <si>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</si>
  <si>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</si>
  <si>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</si>
  <si>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</si>
  <si>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</si>
  <si>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</si>
  <si>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</si>
  <si>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</si>
  <si>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</si>
  <si>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</si>
  <si>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</si>
  <si>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</si>
  <si>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</si>
  <si>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</si>
  <si>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</si>
  <si>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</si>
  <si>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</si>
  <si>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</si>
  <si>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</si>
  <si>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</si>
  <si>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</si>
  <si>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</si>
  <si>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</si>
  <si>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</si>
  <si>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</si>
  <si>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</si>
  <si>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</si>
  <si>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</si>
  <si>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</si>
  <si>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</si>
  <si>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</si>
  <si>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</si>
  <si>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</si>
  <si>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</si>
  <si>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</si>
  <si>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</si>
  <si>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</si>
  <si>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</si>
  <si>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</si>
  <si>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</si>
  <si>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</si>
  <si>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</si>
  <si>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</si>
  <si>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</si>
  <si>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</si>
  <si>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</si>
  <si>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</si>
  <si>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</si>
  <si>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</si>
  <si>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</si>
  <si>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</si>
  <si>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</si>
  <si>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</si>
  <si>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</si>
  <si>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</si>
  <si>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</si>
  <si>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</si>
  <si>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</si>
  <si>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</si>
  <si>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</si>
  <si>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</si>
  <si>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</si>
  <si>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</si>
  <si>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</si>
  <si>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</si>
  <si>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</si>
  <si>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</si>
  <si>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</si>
  <si>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</si>
  <si>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</si>
  <si>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</si>
  <si>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</si>
  <si>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</si>
  <si>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</si>
  <si>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</si>
  <si>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</si>
  <si>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</si>
  <si>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</si>
  <si>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</si>
  <si>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</si>
  <si>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</si>
  <si>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</si>
  <si>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</si>
  <si>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</si>
  <si>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</si>
  <si>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</si>
  <si>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</si>
  <si>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</si>
  <si>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</si>
  <si>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</si>
  <si>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</si>
  <si>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</si>
  <si>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</si>
  <si>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</si>
  <si>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</si>
  <si>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</si>
  <si>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</si>
  <si>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</si>
  <si>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</si>
  <si>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</si>
  <si>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</si>
  <si>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</si>
  <si>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</si>
  <si>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</si>
  <si>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</si>
  <si>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</si>
  <si>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</si>
  <si>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</si>
  <si>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</si>
  <si>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</si>
  <si>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</si>
  <si>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</si>
  <si>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</si>
  <si>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</si>
  <si>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</si>
  <si>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</si>
  <si>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</si>
  <si>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</si>
  <si>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</si>
  <si>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</si>
  <si>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</si>
  <si>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</si>
  <si>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</si>
  <si>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</si>
  <si>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</si>
  <si>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</si>
  <si>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</si>
  <si>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</si>
  <si>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</si>
  <si>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</si>
  <si>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</si>
  <si>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</si>
  <si>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</si>
  <si>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</si>
  <si>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</si>
  <si>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</si>
  <si>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</si>
  <si>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</si>
  <si>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</si>
  <si>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</si>
  <si>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</si>
  <si>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</si>
  <si>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</si>
  <si>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</si>
  <si>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</si>
  <si>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</si>
  <si>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</si>
  <si>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</si>
  <si>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</si>
  <si>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</si>
  <si>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</si>
  <si>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</si>
  <si>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</si>
  <si>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</si>
  <si>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</si>
  <si>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</si>
  <si>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</si>
  <si>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</si>
  <si>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</si>
  <si>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</si>
  <si>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</si>
  <si>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</si>
  <si>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</si>
  <si>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</si>
  <si>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</si>
  <si>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</si>
  <si>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</si>
  <si>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</si>
  <si>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</si>
  <si>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</si>
  <si>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</si>
  <si>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</si>
  <si>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</si>
  <si>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</si>
  <si>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</si>
  <si>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</si>
  <si>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</si>
  <si>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</si>
  <si>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</si>
  <si>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</si>
  <si>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</si>
  <si>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</si>
  <si>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</si>
  <si>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</si>
  <si>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</si>
  <si>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</si>
  <si>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</si>
  <si>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</si>
  <si>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</si>
  <si>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</si>
  <si>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</si>
  <si>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</si>
  <si>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</si>
  <si>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</si>
  <si>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</si>
  <si>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</si>
  <si>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</si>
  <si>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</si>
  <si>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</si>
  <si>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</si>
  <si>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</si>
  <si>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</si>
  <si>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</si>
  <si>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</si>
  <si>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</si>
  <si>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</si>
  <si>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</si>
  <si>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</si>
  <si>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</si>
  <si>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</si>
  <si>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</si>
  <si>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</si>
  <si>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</si>
  <si>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</si>
  <si>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</si>
  <si>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</si>
  <si>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</si>
  <si>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</si>
  <si>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</si>
  <si>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</si>
  <si>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</si>
  <si>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</si>
  <si>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</si>
  <si>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</si>
  <si>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</si>
  <si>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</si>
  <si>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</si>
  <si>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</si>
  <si>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</si>
  <si>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</si>
  <si>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</si>
  <si>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</si>
  <si>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</si>
  <si>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</si>
  <si>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</si>
  <si>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</si>
  <si>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</si>
  <si>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</si>
  <si>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</si>
  <si>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</si>
  <si>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</si>
  <si>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</si>
  <si>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</si>
  <si>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</si>
  <si>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</si>
  <si>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</si>
  <si>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</si>
  <si>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</si>
  <si>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</si>
  <si>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</si>
  <si>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</si>
  <si>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</si>
  <si>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</si>
  <si>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</si>
  <si>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</si>
  <si>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</si>
  <si>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</si>
  <si>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</si>
  <si>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</si>
  <si>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</si>
  <si>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</si>
  <si>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</si>
  <si>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</si>
  <si>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</si>
  <si>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</si>
  <si>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</si>
  <si>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</si>
  <si>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</si>
  <si>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</si>
  <si>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</si>
  <si>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</si>
  <si>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</si>
  <si>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</si>
  <si>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</si>
  <si>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</si>
  <si>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</si>
  <si>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</si>
  <si>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</si>
  <si>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</si>
  <si>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</si>
  <si>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</si>
  <si>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</si>
  <si>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</si>
  <si>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</si>
  <si>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</si>
  <si>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</si>
  <si>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</si>
  <si>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</si>
  <si>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</si>
  <si>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</si>
  <si>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</si>
  <si>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</si>
  <si>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</si>
  <si>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</si>
  <si>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</si>
  <si>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</si>
  <si>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</si>
  <si>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</si>
  <si>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</si>
  <si>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</si>
  <si>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</si>
  <si>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</si>
  <si>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</si>
  <si>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</si>
  <si>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</si>
  <si>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</si>
  <si>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</si>
  <si>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</si>
  <si>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</si>
  <si>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</si>
  <si>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</si>
  <si>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</si>
  <si>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</si>
  <si>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</si>
  <si>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</si>
  <si>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</si>
  <si>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</si>
  <si>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</si>
  <si>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</si>
  <si>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</si>
  <si>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</si>
  <si>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</si>
  <si>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</si>
  <si>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</si>
  <si>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</si>
  <si>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</si>
  <si>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</si>
  <si>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</si>
  <si>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</si>
  <si>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</si>
  <si>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</si>
  <si>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</si>
  <si>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</si>
  <si>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</si>
  <si>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</si>
  <si>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</si>
  <si>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</si>
  <si>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</si>
  <si>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</si>
  <si>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</si>
  <si>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</si>
  <si>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</si>
  <si>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</si>
  <si>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</si>
  <si>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</si>
  <si>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</si>
  <si>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</si>
  <si>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</si>
  <si>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</si>
  <si>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</si>
  <si>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</si>
  <si>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</si>
  <si>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</si>
  <si>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</si>
  <si>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</si>
  <si>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</si>
  <si>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</si>
  <si>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</si>
  <si>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</si>
  <si>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</si>
  <si>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</si>
  <si>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</si>
  <si>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</si>
  <si>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</si>
  <si>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</si>
  <si>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</si>
  <si>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</si>
  <si>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</si>
  <si>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</si>
  <si>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</si>
  <si>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</si>
  <si>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</si>
  <si>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</si>
  <si>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</si>
  <si>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</si>
  <si>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</si>
  <si>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</si>
  <si>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</si>
  <si>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</si>
  <si>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</si>
  <si>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</si>
  <si>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</si>
  <si>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</si>
  <si>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</si>
  <si>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</si>
  <si>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</si>
  <si>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</si>
  <si>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</si>
  <si>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</si>
  <si>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</si>
  <si>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</si>
  <si>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</si>
  <si>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</si>
  <si>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</si>
  <si>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</si>
  <si>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</si>
  <si>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</si>
  <si>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</si>
  <si>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</si>
  <si>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</si>
  <si>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</si>
  <si>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</si>
  <si>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</si>
  <si>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</si>
  <si>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</si>
  <si>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</si>
  <si>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</si>
  <si>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</si>
  <si>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</si>
  <si>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</si>
  <si>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</si>
  <si>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</si>
  <si>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</si>
  <si>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</si>
  <si>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</si>
  <si>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</si>
  <si>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</si>
  <si>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</si>
  <si>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</si>
  <si>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</si>
  <si>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</si>
  <si>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</si>
  <si>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</si>
  <si>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</si>
  <si>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</si>
  <si>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</si>
  <si>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</si>
  <si>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</si>
  <si>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</si>
  <si>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</si>
  <si>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</si>
  <si>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</si>
  <si>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</si>
  <si>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</si>
  <si>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</si>
  <si>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</si>
  <si>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</si>
  <si>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</si>
  <si>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</si>
  <si>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</si>
  <si>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</si>
  <si>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</si>
  <si>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</si>
  <si>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</si>
  <si>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</si>
  <si>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</si>
  <si>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</si>
  <si>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</si>
  <si>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</si>
  <si>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</si>
  <si>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</si>
  <si>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</si>
  <si>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</si>
  <si>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</si>
  <si>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</si>
  <si>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</si>
  <si>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</si>
  <si>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</si>
  <si>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</si>
  <si>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</si>
  <si>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</si>
  <si>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</si>
  <si>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</si>
  <si>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</si>
  <si>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</si>
  <si>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</si>
  <si>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</si>
  <si>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</si>
  <si>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</si>
  <si>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</si>
  <si>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</si>
  <si>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</si>
  <si>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</si>
  <si>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</si>
  <si>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</si>
  <si>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</si>
  <si>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</si>
  <si>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</si>
  <si>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</si>
  <si>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</si>
  <si>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</si>
  <si>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</si>
  <si>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</si>
  <si>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</si>
  <si>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</si>
  <si>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</si>
  <si>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</si>
  <si>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</si>
  <si>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</si>
  <si>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</si>
  <si>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</si>
  <si>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</si>
  <si>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</si>
  <si>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</si>
  <si>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</si>
  <si>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</si>
  <si>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</si>
  <si>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</si>
  <si>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</si>
  <si>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</si>
  <si>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</si>
  <si>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</si>
  <si>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</si>
  <si>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</si>
  <si>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</si>
  <si>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</si>
  <si>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</si>
  <si>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</si>
  <si>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</si>
  <si>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</si>
  <si>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</si>
  <si>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</si>
  <si>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</si>
  <si>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</si>
  <si>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</si>
  <si>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</si>
  <si>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</si>
  <si>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</si>
  <si>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</si>
  <si>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</si>
  <si>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</si>
  <si>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</si>
  <si>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</si>
  <si>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</si>
  <si>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</si>
  <si>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</si>
  <si>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</si>
  <si>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</si>
  <si>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</si>
  <si>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</si>
  <si>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</si>
  <si>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</si>
  <si>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</si>
  <si>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</si>
  <si>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</si>
  <si>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</si>
  <si>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</si>
  <si>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</si>
  <si>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</si>
  <si>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</si>
  <si>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</si>
  <si>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</si>
  <si>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</si>
  <si>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</si>
  <si>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</si>
  <si>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</si>
  <si>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</si>
  <si>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</si>
  <si>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</si>
  <si>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</si>
  <si>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</si>
  <si>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</si>
  <si>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</si>
  <si>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</si>
  <si>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</si>
  <si>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</si>
  <si>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</si>
  <si>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</si>
  <si>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</si>
  <si>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</si>
  <si>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</si>
  <si>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</si>
  <si>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</si>
  <si>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</si>
  <si>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</si>
  <si>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</si>
  <si>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</si>
  <si>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</si>
  <si>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</si>
  <si>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</si>
  <si>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</si>
  <si>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</si>
  <si>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</si>
  <si>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</si>
  <si>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</si>
  <si>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</si>
  <si>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</si>
  <si>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</si>
  <si>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</si>
  <si>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</si>
  <si>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</si>
  <si>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</si>
  <si>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</si>
  <si>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</si>
  <si>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</si>
  <si>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</si>
  <si>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</si>
  <si>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</si>
  <si>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</si>
  <si>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</si>
  <si>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</si>
  <si>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</si>
  <si>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</si>
  <si>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</si>
  <si>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</si>
  <si>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</si>
  <si>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</si>
  <si>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</si>
  <si>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</si>
  <si>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</si>
  <si>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</si>
  <si>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</si>
  <si>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</si>
  <si>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</si>
  <si>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</si>
  <si>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</si>
  <si>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</si>
  <si>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</si>
  <si>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</si>
  <si>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</si>
  <si>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</si>
  <si>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</si>
  <si>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</si>
  <si>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</si>
  <si>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</si>
  <si>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</si>
  <si>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</si>
  <si>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</si>
  <si>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</si>
  <si>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</si>
  <si>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</si>
  <si>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</si>
  <si>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</si>
  <si>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</si>
  <si>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</si>
  <si>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</si>
  <si>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</si>
  <si>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</si>
  <si>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</si>
  <si>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</si>
  <si>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</si>
  <si>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</si>
  <si>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</si>
  <si>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</si>
  <si>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</si>
  <si>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</si>
  <si>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</si>
  <si>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</si>
  <si>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</si>
  <si>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</si>
  <si>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</si>
  <si>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</si>
  <si>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</si>
  <si>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</si>
  <si>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</si>
  <si>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</si>
  <si>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</si>
  <si>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</si>
  <si>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</si>
  <si>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</si>
  <si>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</si>
  <si>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</si>
  <si>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</si>
  <si>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</si>
  <si>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</si>
  <si>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</si>
  <si>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</si>
  <si>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</si>
  <si>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</si>
  <si>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</si>
  <si>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</si>
  <si>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</si>
  <si>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</si>
  <si>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</si>
  <si>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</si>
  <si>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</si>
  <si>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</si>
  <si>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</si>
  <si>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</si>
  <si>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</si>
  <si>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</si>
  <si>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</si>
  <si>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</si>
  <si>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</si>
  <si>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</si>
  <si>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</si>
  <si>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</si>
  <si>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</si>
  <si>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</si>
  <si>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</si>
  <si>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</si>
  <si>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</si>
  <si>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</si>
  <si>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</si>
  <si>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</si>
  <si>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</si>
  <si>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</si>
  <si>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</si>
  <si>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</si>
  <si>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</si>
  <si>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</si>
  <si>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</si>
  <si>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</si>
  <si>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</si>
  <si>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</si>
  <si>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</si>
  <si>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</si>
  <si>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</si>
  <si>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</si>
  <si>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</si>
  <si>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</si>
  <si>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</si>
  <si>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</si>
  <si>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</si>
  <si>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</si>
  <si>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</si>
  <si>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</si>
  <si>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</si>
  <si>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</si>
  <si>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</si>
  <si>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</si>
  <si>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</si>
  <si>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</si>
  <si>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</si>
  <si>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</si>
  <si>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</si>
  <si>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</si>
  <si>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</si>
  <si>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</si>
  <si>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</si>
  <si>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</si>
  <si>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</si>
  <si>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</si>
  <si>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</si>
  <si>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</si>
  <si>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</si>
  <si>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</si>
  <si>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</si>
  <si>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</si>
  <si>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</si>
  <si>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</si>
  <si>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</si>
  <si>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</si>
  <si>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</si>
  <si>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</si>
  <si>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</si>
  <si>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</si>
  <si>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</si>
  <si>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</si>
  <si>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</si>
  <si>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</si>
  <si>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</si>
  <si>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</si>
  <si>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</si>
  <si>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</si>
  <si>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</si>
  <si>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</si>
  <si>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</si>
  <si>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</si>
  <si>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</si>
  <si>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</si>
  <si>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</si>
  <si>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</si>
  <si>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</si>
  <si>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</si>
  <si>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</si>
  <si>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</si>
  <si>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</si>
  <si>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</si>
  <si>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</si>
  <si>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</si>
  <si>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</si>
  <si>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</si>
  <si>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</si>
  <si>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</si>
  <si>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</si>
  <si>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</si>
  <si>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</si>
  <si>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</si>
  <si>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</si>
  <si>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</si>
  <si>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</si>
  <si>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</si>
  <si>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</si>
  <si>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</si>
  <si>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</si>
  <si>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</si>
  <si>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</si>
  <si>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</si>
  <si>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</si>
  <si>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</si>
  <si>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</si>
  <si>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</si>
  <si>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</si>
  <si>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</si>
  <si>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</si>
  <si>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</si>
  <si>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</si>
  <si>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</si>
  <si>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</si>
  <si>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</si>
  <si>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</si>
  <si>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</si>
  <si>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</si>
  <si>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</si>
  <si>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</si>
  <si>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</si>
  <si>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</si>
  <si>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</si>
  <si>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</si>
  <si>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</si>
  <si>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</si>
  <si>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</si>
  <si>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</si>
  <si>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</si>
  <si>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</si>
  <si>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</si>
  <si>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</si>
  <si>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</si>
  <si>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</si>
  <si>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</si>
  <si>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</si>
  <si>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</si>
  <si>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</si>
  <si>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</si>
  <si>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</si>
  <si>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</si>
  <si>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</si>
  <si>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</si>
  <si>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</si>
  <si>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</si>
  <si>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</si>
  <si>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</si>
  <si>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</si>
  <si>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</si>
  <si>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</si>
  <si>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</si>
  <si>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</si>
  <si>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</si>
  <si>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</si>
  <si>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</si>
  <si>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</si>
  <si>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</si>
  <si>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</si>
  <si>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</si>
  <si>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</si>
  <si>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</si>
  <si>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</si>
  <si>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</si>
  <si>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</si>
  <si>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</si>
  <si>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</si>
  <si>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</si>
  <si>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</si>
  <si>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</si>
  <si>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</si>
  <si>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</si>
  <si>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</si>
  <si>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</si>
  <si>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</si>
  <si>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</si>
  <si>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</si>
  <si>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</si>
  <si>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</si>
  <si>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</si>
  <si>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</si>
  <si>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</si>
  <si>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</si>
  <si>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</si>
  <si>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</si>
  <si>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</si>
  <si>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</si>
  <si>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</si>
  <si>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</si>
  <si>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</si>
  <si>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</si>
  <si>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</si>
  <si>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</si>
  <si>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</si>
  <si>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</si>
  <si>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</si>
  <si>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</si>
  <si>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</si>
  <si>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</si>
  <si>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</si>
  <si>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</si>
  <si>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</si>
  <si>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</si>
  <si>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</si>
  <si>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</si>
  <si>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</si>
  <si>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</si>
  <si>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</si>
  <si>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</si>
  <si>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</si>
  <si>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</si>
  <si>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</si>
  <si>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</si>
  <si>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</si>
  <si>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</si>
  <si>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</si>
  <si>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</si>
  <si>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</si>
  <si>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</si>
  <si>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</si>
  <si>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</si>
  <si>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</si>
  <si>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</si>
  <si>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</si>
  <si>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</si>
  <si>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</si>
  <si>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</si>
  <si>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</si>
  <si>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</si>
  <si>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</si>
  <si>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</si>
  <si>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</si>
  <si>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</si>
  <si>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</si>
  <si>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</si>
  <si>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</si>
  <si>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</si>
  <si>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</si>
  <si>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</si>
  <si>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</si>
  <si>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</si>
  <si>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</si>
  <si>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</si>
  <si>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</si>
  <si>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</si>
  <si>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</si>
  <si>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</si>
  <si>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</si>
  <si>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</si>
  <si>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</si>
  <si>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</si>
  <si>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</si>
  <si>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</si>
  <si>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</si>
  <si>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</si>
  <si>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</si>
  <si>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</si>
  <si>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</si>
  <si>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</si>
  <si>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</si>
  <si>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</si>
  <si>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</si>
  <si>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</si>
  <si>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</si>
  <si>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</si>
  <si>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</si>
  <si>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</si>
  <si>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</si>
  <si>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</si>
  <si>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</si>
  <si>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</si>
  <si>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</si>
  <si>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</si>
  <si>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</si>
  <si>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</si>
  <si>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</si>
  <si>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</si>
  <si>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</si>
  <si>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</si>
  <si>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</si>
  <si>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</si>
  <si>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</si>
  <si>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</si>
  <si>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</si>
  <si>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</si>
  <si>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</si>
  <si>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</si>
  <si>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</si>
  <si>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</si>
  <si>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</si>
  <si>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</si>
  <si>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</si>
  <si>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</si>
  <si>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</si>
  <si>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</si>
  <si>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</si>
  <si>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</si>
  <si>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</si>
  <si>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</si>
  <si>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</si>
  <si>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</si>
  <si>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</si>
  <si>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</si>
  <si>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</si>
  <si>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</si>
  <si>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</si>
  <si>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</si>
  <si>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</si>
  <si>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</si>
  <si>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</si>
  <si>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</si>
  <si>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</si>
  <si>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</si>
  <si>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</si>
  <si>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</si>
  <si>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</si>
  <si>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</si>
  <si>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</si>
  <si>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</si>
  <si>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</si>
  <si>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</si>
  <si>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</si>
  <si>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</si>
  <si>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</si>
  <si>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</si>
  <si>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</si>
  <si>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</si>
  <si>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</si>
  <si>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</si>
  <si>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</si>
  <si>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</si>
  <si>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</si>
  <si>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</si>
  <si>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</si>
  <si>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</si>
  <si>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</si>
  <si>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</si>
  <si>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</si>
  <si>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</si>
  <si>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</si>
  <si>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</si>
  <si>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</si>
  <si>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</si>
  <si>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</si>
  <si>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</si>
  <si>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</si>
  <si>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</si>
  <si>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</si>
  <si>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</si>
  <si>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</si>
  <si>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</si>
  <si>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</si>
  <si>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</si>
  <si>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</si>
  <si>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</si>
  <si>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</si>
  <si>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</si>
  <si>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</si>
  <si>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</si>
  <si>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</si>
  <si>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</si>
  <si>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</si>
  <si>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</si>
  <si>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</si>
  <si>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</si>
  <si>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</si>
  <si>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</si>
  <si>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</si>
  <si>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</si>
  <si>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</si>
  <si>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</si>
  <si>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</si>
  <si>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</si>
  <si>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</si>
  <si>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</si>
  <si>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</si>
  <si>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</si>
  <si>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</si>
  <si>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</si>
  <si>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</si>
  <si>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</si>
  <si>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</si>
  <si>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</si>
  <si>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</si>
  <si>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</si>
  <si>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</si>
  <si>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</si>
  <si>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</si>
  <si>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</si>
  <si>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</si>
  <si>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</si>
  <si>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</si>
  <si>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</si>
  <si>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</si>
  <si>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</si>
  <si>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</si>
  <si>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</si>
  <si>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</si>
  <si>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</si>
  <si>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</si>
  <si>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</si>
  <si>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</si>
  <si>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</si>
  <si>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</si>
  <si>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</si>
  <si>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</si>
  <si>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</si>
  <si>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</si>
  <si>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</si>
  <si>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</si>
  <si>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</si>
  <si>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</si>
  <si>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</si>
  <si>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</si>
  <si>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</si>
  <si>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</si>
  <si>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</si>
  <si>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</si>
  <si>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</si>
  <si>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</si>
  <si>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</si>
  <si>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</si>
  <si>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</si>
  <si>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</si>
  <si>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</si>
  <si>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</si>
  <si>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</si>
  <si>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</si>
  <si>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</si>
  <si>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</si>
  <si>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</si>
  <si>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</si>
  <si>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</si>
  <si>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</si>
  <si>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</si>
  <si>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</si>
  <si>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</si>
  <si>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</si>
  <si>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</si>
  <si>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</si>
  <si>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</si>
  <si>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</si>
  <si>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</si>
  <si>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</si>
  <si>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</si>
  <si>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</si>
  <si>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</si>
  <si>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</si>
  <si>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</si>
  <si>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</si>
  <si>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</si>
  <si>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</si>
  <si>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</si>
  <si>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</si>
  <si>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</si>
  <si>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</si>
  <si>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</si>
  <si>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</si>
  <si>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</si>
  <si>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</si>
  <si>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</si>
  <si>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</si>
  <si>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</si>
  <si>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</si>
  <si>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</si>
  <si>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</si>
  <si>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</si>
  <si>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</si>
  <si>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</si>
  <si>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</si>
  <si>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</si>
  <si>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</si>
  <si>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</si>
  <si>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</si>
  <si>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</si>
  <si>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</si>
  <si>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</si>
  <si>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</si>
  <si>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</si>
  <si>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</si>
  <si>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</si>
  <si>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</si>
  <si>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</si>
  <si>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</si>
  <si>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</si>
  <si>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</si>
  <si>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</si>
  <si>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</si>
  <si>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</si>
  <si>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</si>
  <si>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</si>
  <si>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</si>
  <si>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</si>
  <si>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</si>
  <si>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</si>
  <si>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</si>
  <si>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</si>
  <si>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</si>
  <si>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</si>
  <si>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</si>
  <si>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</si>
  <si>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</si>
  <si>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</si>
  <si>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</si>
  <si>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</si>
  <si>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</si>
  <si>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</si>
  <si>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</si>
  <si>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</si>
  <si>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</si>
  <si>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</si>
  <si>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</si>
  <si>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</si>
  <si>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</si>
  <si>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</si>
  <si>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</si>
  <si>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</si>
  <si>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</si>
  <si>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</si>
  <si>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</si>
  <si>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</si>
  <si>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</si>
  <si>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</si>
  <si>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</si>
  <si>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</si>
  <si>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</si>
  <si>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</si>
  <si>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</si>
  <si>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</si>
  <si>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</si>
  <si>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</si>
  <si>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</si>
  <si>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</si>
  <si>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</si>
  <si>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</si>
  <si>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</si>
  <si>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</si>
  <si>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</si>
  <si>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</si>
  <si>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</si>
  <si>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</si>
  <si>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</si>
  <si>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</si>
  <si>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</si>
  <si>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</si>
  <si>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</si>
  <si>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</si>
  <si>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</si>
  <si>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</si>
  <si>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</si>
  <si>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</si>
  <si>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</si>
  <si>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</si>
  <si>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</si>
  <si>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</si>
  <si>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</si>
  <si>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</si>
  <si>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</si>
  <si>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</si>
  <si>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</si>
  <si>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</si>
  <si>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</si>
  <si>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</si>
  <si>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</si>
  <si>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</si>
  <si>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</si>
  <si>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</si>
  <si>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</si>
  <si>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</si>
  <si>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</si>
  <si>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</si>
  <si>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</si>
  <si>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</si>
  <si>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</si>
  <si>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</si>
  <si>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</si>
  <si>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</si>
  <si>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</si>
  <si>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</si>
  <si>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</si>
  <si>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</si>
  <si>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</si>
  <si>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</si>
  <si>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</si>
  <si>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</si>
  <si>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</si>
  <si>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</si>
  <si>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</si>
  <si>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</si>
  <si>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</si>
  <si>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</si>
  <si>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</si>
  <si>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</si>
  <si>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</si>
  <si>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</si>
  <si>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</si>
  <si>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</si>
  <si>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</si>
  <si>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</si>
  <si>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</si>
  <si>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</si>
  <si>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</si>
  <si>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</si>
  <si>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</si>
  <si>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</si>
  <si>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</si>
  <si>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</si>
  <si>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</si>
  <si>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</si>
  <si>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</si>
  <si>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</si>
  <si>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</si>
  <si>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</si>
  <si>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</si>
  <si>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</si>
  <si>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</si>
  <si>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</si>
  <si>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</si>
  <si>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</si>
  <si>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</si>
  <si>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</si>
  <si>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</si>
  <si>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</si>
  <si>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</si>
  <si>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</si>
  <si>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</si>
  <si>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</si>
  <si>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</si>
  <si>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</si>
  <si>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</si>
  <si>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</si>
  <si>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</si>
  <si>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</si>
  <si>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</si>
  <si>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</si>
  <si>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</si>
  <si>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</si>
  <si>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</si>
  <si>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</si>
  <si>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</si>
  <si>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</si>
  <si>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</si>
  <si>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</si>
  <si>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</si>
  <si>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</si>
  <si>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</si>
  <si>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</si>
  <si>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</si>
  <si>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</si>
  <si>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</si>
  <si>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</si>
  <si>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</si>
  <si>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</si>
  <si>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</si>
  <si>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</si>
  <si>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</si>
  <si>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</si>
  <si>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</si>
  <si>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</si>
  <si>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</si>
  <si>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</si>
  <si>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</si>
  <si>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</si>
  <si>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</si>
  <si>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</si>
  <si>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</si>
  <si>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</si>
  <si>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</si>
  <si>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</si>
  <si>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</si>
  <si>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</si>
  <si>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</si>
  <si>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</si>
  <si>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</si>
  <si>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</si>
  <si>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</si>
  <si>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</si>
  <si>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</si>
  <si>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</si>
  <si>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</si>
  <si>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</si>
  <si>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</si>
  <si>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</si>
  <si>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</si>
  <si>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</si>
  <si>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</si>
  <si>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</si>
  <si>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</si>
  <si>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</si>
  <si>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</si>
  <si>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</si>
  <si>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</si>
  <si>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</si>
  <si>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</si>
  <si>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</si>
  <si>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</si>
  <si>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</si>
  <si>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</si>
  <si>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</si>
  <si>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</si>
  <si>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</si>
  <si>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</si>
  <si>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</si>
  <si>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</si>
  <si>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</si>
  <si>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</si>
  <si>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</si>
  <si>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</si>
  <si>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</si>
  <si>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</si>
  <si>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</si>
  <si>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</si>
  <si>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</si>
  <si>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</si>
  <si>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</si>
  <si>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</si>
  <si>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</si>
  <si>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</si>
  <si>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</si>
  <si>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</si>
  <si>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</si>
  <si>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</si>
  <si>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</si>
  <si>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</si>
  <si>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</si>
  <si>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</si>
  <si>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</si>
  <si>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</si>
  <si>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</si>
  <si>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</si>
  <si>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</si>
  <si>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</si>
  <si>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</si>
  <si>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</si>
  <si>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</si>
  <si>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</si>
  <si>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</si>
  <si>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</si>
  <si>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</si>
  <si>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</si>
  <si>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</si>
  <si>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</si>
  <si>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</si>
  <si>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</si>
  <si>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</si>
  <si>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</si>
  <si>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</si>
  <si>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</si>
  <si>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</si>
  <si>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</si>
  <si>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</si>
  <si>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</si>
  <si>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</si>
  <si>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</si>
  <si>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</si>
  <si>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</si>
  <si>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</si>
  <si>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</si>
  <si>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</si>
  <si>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</si>
  <si>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</si>
  <si>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</si>
  <si>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</si>
  <si>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</si>
  <si>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</si>
  <si>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</si>
  <si>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</si>
  <si>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</si>
  <si>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</si>
  <si>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</si>
  <si>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</si>
  <si>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</si>
  <si>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</si>
  <si>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</si>
  <si>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</si>
  <si>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</si>
  <si>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</si>
  <si>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</si>
  <si>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</si>
  <si>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</si>
  <si>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</si>
  <si>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</si>
  <si>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</si>
  <si>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</si>
  <si>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</si>
  <si>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</si>
  <si>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</si>
  <si>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</si>
  <si>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</si>
  <si>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</si>
  <si>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</si>
  <si>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</si>
  <si>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</si>
  <si>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</si>
  <si>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</si>
  <si>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</si>
  <si>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</si>
  <si>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</si>
  <si>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</si>
  <si>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</si>
  <si>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</si>
  <si>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</si>
  <si>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</si>
  <si>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</si>
  <si>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</si>
  <si>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</si>
  <si>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</si>
  <si>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</si>
  <si>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</si>
  <si>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</si>
  <si>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</si>
  <si>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</si>
  <si>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</si>
  <si>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</si>
  <si>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</si>
  <si>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</si>
  <si>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</si>
  <si>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</si>
  <si>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</si>
  <si>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</si>
  <si>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</si>
  <si>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</si>
  <si>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</si>
  <si>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</si>
  <si>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</si>
  <si>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</si>
  <si>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</si>
  <si>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</si>
  <si>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</si>
  <si>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</si>
  <si>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</si>
  <si>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</si>
  <si>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</si>
  <si>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</si>
  <si>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</si>
  <si>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</si>
  <si>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</si>
  <si>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</si>
  <si>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</si>
  <si>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</si>
  <si>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</si>
  <si>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</si>
  <si>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</si>
  <si>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</si>
  <si>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</si>
  <si>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</si>
  <si>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</si>
  <si>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</si>
  <si>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</si>
  <si>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</si>
  <si>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</si>
  <si>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</si>
  <si>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</si>
  <si>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</si>
  <si>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</si>
  <si>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</si>
  <si>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</si>
  <si>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</si>
  <si>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</si>
  <si>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</si>
  <si>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</si>
  <si>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</si>
  <si>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</si>
  <si>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</si>
  <si>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</si>
  <si>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</si>
  <si>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</si>
  <si>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</si>
  <si>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</si>
  <si>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</si>
  <si>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</si>
  <si>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</si>
  <si>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</si>
  <si>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</si>
  <si>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</si>
  <si>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</si>
  <si>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</si>
  <si>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</si>
  <si>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</si>
  <si>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</si>
  <si>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</si>
  <si>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</si>
  <si>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</si>
  <si>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</si>
  <si>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</si>
  <si>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</si>
  <si>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</si>
  <si>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</si>
  <si>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</si>
  <si>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</si>
  <si>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</si>
  <si>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</si>
  <si>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</si>
  <si>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</si>
  <si>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</si>
  <si>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</si>
  <si>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</si>
  <si>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</si>
  <si>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</si>
  <si>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</si>
  <si>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</si>
  <si>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</si>
  <si>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</si>
  <si>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</si>
  <si>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</si>
  <si>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</si>
  <si>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</si>
  <si>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</si>
  <si>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</si>
  <si>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</si>
  <si>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</si>
  <si>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</si>
  <si>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</si>
  <si>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</si>
  <si>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</si>
  <si>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</si>
  <si>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</si>
  <si>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</si>
  <si>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</si>
  <si>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</si>
  <si>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</si>
  <si>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</si>
  <si>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</si>
  <si>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</si>
  <si>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</si>
  <si>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</si>
  <si>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</si>
  <si>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</si>
  <si>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</si>
  <si>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</si>
  <si>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</si>
  <si>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</si>
  <si>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</si>
  <si>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</si>
  <si>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</si>
  <si>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</si>
  <si>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</si>
  <si>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</si>
  <si>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</si>
  <si>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</si>
  <si>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</si>
  <si>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</si>
  <si>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</si>
  <si>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</si>
  <si>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</si>
  <si>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</si>
  <si>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</si>
  <si>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</si>
  <si>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</si>
  <si>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</si>
  <si>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</si>
  <si>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</si>
  <si>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</si>
  <si>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</si>
  <si>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</si>
  <si>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</si>
  <si>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</si>
  <si>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</si>
  <si>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</si>
  <si>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</si>
  <si>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</si>
  <si>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</si>
  <si>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</si>
  <si>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</si>
  <si>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</si>
  <si>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</si>
  <si>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</si>
  <si>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</si>
  <si>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</si>
  <si>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</si>
  <si>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</si>
  <si>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</si>
  <si>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</si>
  <si>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</si>
  <si>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</si>
  <si>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</si>
  <si>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</si>
  <si>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</si>
  <si>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</si>
  <si>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</si>
  <si>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</si>
  <si>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</si>
  <si>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</si>
  <si>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</si>
  <si>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</si>
  <si>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</si>
  <si>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</si>
  <si>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</si>
  <si>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</si>
  <si>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</si>
  <si>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</si>
  <si>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</si>
  <si>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</si>
  <si>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</si>
  <si>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</si>
  <si>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</si>
  <si>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</si>
  <si>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</si>
  <si>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</si>
  <si>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</si>
  <si>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</si>
  <si>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</si>
  <si>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</si>
  <si>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</si>
  <si>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</si>
  <si>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</si>
  <si>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</si>
  <si>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</si>
  <si>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</si>
  <si>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</si>
  <si>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</si>
  <si>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</si>
  <si>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</si>
  <si>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</si>
  <si>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</si>
  <si>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</si>
  <si>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</si>
  <si>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</si>
  <si>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</si>
  <si>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</si>
  <si>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</si>
  <si>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</si>
  <si>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</si>
  <si>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</si>
  <si>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</si>
  <si>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</si>
  <si>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</si>
  <si>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</si>
  <si>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</si>
  <si>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</si>
  <si>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</si>
  <si>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</si>
  <si>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</si>
  <si>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</si>
  <si>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</si>
  <si>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</si>
  <si>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</si>
  <si>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</si>
  <si>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</si>
  <si>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</si>
  <si>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</si>
  <si>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</si>
  <si>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</si>
  <si>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</si>
  <si>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</si>
  <si>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</si>
  <si>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</si>
  <si>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</si>
  <si>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</si>
  <si>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</si>
  <si>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</si>
  <si>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</si>
  <si>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</si>
  <si>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</si>
  <si>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</si>
  <si>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</si>
  <si>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</si>
  <si>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</si>
  <si>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</si>
  <si>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</si>
  <si>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</si>
  <si>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</si>
  <si>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</si>
  <si>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</si>
  <si>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</si>
  <si>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</si>
  <si>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</si>
  <si>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</si>
  <si>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</si>
  <si>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</si>
  <si>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</si>
  <si>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</si>
  <si>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</si>
  <si>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</si>
  <si>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</si>
  <si>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</si>
  <si>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</si>
  <si>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</si>
  <si>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</si>
  <si>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</si>
  <si>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</si>
  <si>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</si>
  <si>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</si>
  <si>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</si>
  <si>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</si>
  <si>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</si>
  <si>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</si>
  <si>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</si>
  <si>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</si>
  <si>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</si>
  <si>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</si>
  <si>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</si>
  <si>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</si>
  <si>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</si>
  <si>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</si>
  <si>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</si>
  <si>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</si>
  <si>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</si>
  <si>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</si>
  <si>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</si>
  <si>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</si>
  <si>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</si>
  <si>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</si>
  <si>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</si>
  <si>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</si>
  <si>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</si>
  <si>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</si>
  <si>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</si>
  <si>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</si>
  <si>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</si>
  <si>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</si>
  <si>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</si>
  <si>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</si>
  <si>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</si>
  <si>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</si>
  <si>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</si>
  <si>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</si>
  <si>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</si>
  <si>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</si>
  <si>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</si>
  <si>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</si>
  <si>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</si>
  <si>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</si>
  <si>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</si>
  <si>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</si>
  <si>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</si>
  <si>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</si>
  <si>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</si>
  <si>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</si>
  <si>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</si>
  <si>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</si>
  <si>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</si>
  <si>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</si>
  <si>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</si>
  <si>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</si>
  <si>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</si>
  <si>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</si>
  <si>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</si>
  <si>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</si>
  <si>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</si>
  <si>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</si>
  <si>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</si>
  <si>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</si>
  <si>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</si>
  <si>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</si>
  <si>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</si>
  <si>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</si>
  <si>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</si>
  <si>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</si>
  <si>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</si>
  <si>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</si>
  <si>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</si>
  <si>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</si>
  <si>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</si>
  <si>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</si>
  <si>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</si>
  <si>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</si>
  <si>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</si>
  <si>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</si>
  <si>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</si>
  <si>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</si>
  <si>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</si>
  <si>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</si>
  <si>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</si>
  <si>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</si>
  <si>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</si>
  <si>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</si>
  <si>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</si>
  <si>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</si>
  <si>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</si>
  <si>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</si>
  <si>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</si>
  <si>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</si>
  <si>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</si>
  <si>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</si>
  <si>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</si>
  <si>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</si>
  <si>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</si>
  <si>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</si>
  <si>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</si>
  <si>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</si>
  <si>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</si>
  <si>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</si>
  <si>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</si>
  <si>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</si>
  <si>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</si>
  <si>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</si>
  <si>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</si>
  <si>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</si>
  <si>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</si>
  <si>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</si>
  <si>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</si>
  <si>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</si>
  <si>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</si>
  <si>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</si>
  <si>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</si>
  <si>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</si>
  <si>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</si>
  <si>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</si>
  <si>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</si>
  <si>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</si>
  <si>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</si>
  <si>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</si>
  <si>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</si>
  <si>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</si>
  <si>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</si>
  <si>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</si>
  <si>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</si>
  <si>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</si>
  <si>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</si>
  <si>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</si>
  <si>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</si>
  <si>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</si>
  <si>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</si>
  <si>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</si>
  <si>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</si>
  <si>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</si>
  <si>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</si>
  <si>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</si>
  <si>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</si>
  <si>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</si>
  <si>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</si>
  <si>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</si>
  <si>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</si>
  <si>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</si>
  <si>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</si>
  <si>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</si>
  <si>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</si>
  <si>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</si>
  <si>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</si>
  <si>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</si>
  <si>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</si>
  <si>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</si>
  <si>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</si>
  <si>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</si>
  <si>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</si>
  <si>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</si>
  <si>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</si>
  <si>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</si>
  <si>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</si>
  <si>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</si>
  <si>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</si>
  <si>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</si>
  <si>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</si>
  <si>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</si>
  <si>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</si>
  <si>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</si>
  <si>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</si>
  <si>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</si>
  <si>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</si>
  <si>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</si>
  <si>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</si>
  <si>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</si>
  <si>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</si>
  <si>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</si>
  <si>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</si>
  <si>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</si>
  <si>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</si>
  <si>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</si>
  <si>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</si>
  <si>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</si>
  <si>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</si>
  <si>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</si>
  <si>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</si>
  <si>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</si>
  <si>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</si>
  <si>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</si>
  <si>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</si>
  <si>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</si>
  <si>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</si>
  <si>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</si>
  <si>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</si>
  <si>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</si>
  <si>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</si>
  <si>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</si>
  <si>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</si>
  <si>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</si>
  <si>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</si>
  <si>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</si>
  <si>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</si>
  <si>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</si>
  <si>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</si>
  <si>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</si>
  <si>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</si>
  <si>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</si>
  <si>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</si>
  <si>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</si>
  <si>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</si>
  <si>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</si>
  <si>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</si>
  <si>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</si>
  <si>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</si>
  <si>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</si>
  <si>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</si>
  <si>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</si>
  <si>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</si>
  <si>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</si>
  <si>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</si>
  <si>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</si>
  <si>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</si>
  <si>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</si>
  <si>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</si>
  <si>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</si>
  <si>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</si>
  <si>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</si>
  <si>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</si>
  <si>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</si>
  <si>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</si>
  <si>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</si>
  <si>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</si>
  <si>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</si>
  <si>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</si>
  <si>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</si>
  <si>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</si>
  <si>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</si>
  <si>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</si>
  <si>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</si>
  <si>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</si>
  <si>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</si>
  <si>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</si>
  <si>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</si>
  <si>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</si>
  <si>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</si>
  <si>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</si>
  <si>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</si>
  <si>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</si>
  <si>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</si>
  <si>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</si>
  <si>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</si>
  <si>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</si>
  <si>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</si>
  <si>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</si>
  <si>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</si>
  <si>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</si>
  <si>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</si>
  <si>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</si>
  <si>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</si>
  <si>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</si>
  <si>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</si>
  <si>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</si>
  <si>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</si>
  <si>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</si>
  <si>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</si>
  <si>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</si>
  <si>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</si>
  <si>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</si>
  <si>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</si>
  <si>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</si>
  <si>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</si>
  <si>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</si>
  <si>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</si>
  <si>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</si>
  <si>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</si>
  <si>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</si>
  <si>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</si>
  <si>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</si>
  <si>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</si>
  <si>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</si>
  <si>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</si>
  <si>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</si>
  <si>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</si>
  <si>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</si>
  <si>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</si>
  <si>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</si>
  <si>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</si>
  <si>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</si>
  <si>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</si>
  <si>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</si>
  <si>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</si>
  <si>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</si>
  <si>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</si>
  <si>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</si>
  <si>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</si>
  <si>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</si>
  <si>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</si>
  <si>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</si>
  <si>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</si>
  <si>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</si>
  <si>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</si>
  <si>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</si>
  <si>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</si>
  <si>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</si>
  <si>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</si>
  <si>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</si>
  <si>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</si>
  <si>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</si>
  <si>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</si>
  <si>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</si>
  <si>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</si>
  <si>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</si>
  <si>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</si>
  <si>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</si>
  <si>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</si>
  <si>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</si>
  <si>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</si>
  <si>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</si>
  <si>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</si>
  <si>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</si>
  <si>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</si>
  <si>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</si>
  <si>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</si>
  <si>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</si>
  <si>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</si>
  <si>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</si>
  <si>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</si>
  <si>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</si>
  <si>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</si>
  <si>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</si>
  <si>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</si>
  <si>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</si>
  <si>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</si>
  <si>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</si>
  <si>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</si>
  <si>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</si>
  <si>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</si>
  <si>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</si>
  <si>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</si>
  <si>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</si>
  <si>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</si>
  <si>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</si>
  <si>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</si>
  <si>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</si>
  <si>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</si>
  <si>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</si>
  <si>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</si>
  <si>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</si>
  <si>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</si>
  <si>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</si>
  <si>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</si>
  <si>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</si>
  <si>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</si>
  <si>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</si>
  <si>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</si>
  <si>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</si>
  <si>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</si>
  <si>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</si>
  <si>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</si>
  <si>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</si>
  <si>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</si>
  <si>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</si>
  <si>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</si>
  <si>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</si>
  <si>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</si>
  <si>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</si>
  <si>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</si>
  <si>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</si>
  <si>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</si>
  <si>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</si>
  <si>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</si>
  <si>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</si>
  <si>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</si>
  <si>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</si>
  <si>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</si>
  <si>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</si>
  <si>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</si>
  <si>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</si>
  <si>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</si>
  <si>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</si>
  <si>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</si>
  <si>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</si>
  <si>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</si>
  <si>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</si>
  <si>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</si>
  <si>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</si>
  <si>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</si>
  <si>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</si>
  <si>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</si>
  <si>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</si>
  <si>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</si>
  <si>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</si>
  <si>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</si>
  <si>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</si>
  <si>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</si>
  <si>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</si>
  <si>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</si>
  <si>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</si>
  <si>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</si>
  <si>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</si>
  <si>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</si>
  <si>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</si>
  <si>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</si>
  <si>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</si>
  <si>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</si>
  <si>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</si>
  <si>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</si>
  <si>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</si>
  <si>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</si>
  <si>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</si>
  <si>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</si>
  <si>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</si>
  <si>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</si>
  <si>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</si>
  <si>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</si>
  <si>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</si>
  <si>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</si>
  <si>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</si>
  <si>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</si>
  <si>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</si>
  <si>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</si>
  <si>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</si>
  <si>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</si>
  <si>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</si>
  <si>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</si>
  <si>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</si>
  <si>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</si>
  <si>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</si>
  <si>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</si>
  <si>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</si>
  <si>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</si>
  <si>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</si>
  <si>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</si>
  <si>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</si>
  <si>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</si>
  <si>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</si>
  <si>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</si>
  <si>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</si>
  <si>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</si>
  <si>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</si>
  <si>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</si>
  <si>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</si>
  <si>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</si>
  <si>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</si>
  <si>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</si>
  <si>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</si>
  <si>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</si>
  <si>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</si>
  <si>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</si>
  <si>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</si>
  <si>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</si>
  <si>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</si>
  <si>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</si>
  <si>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</si>
  <si>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</si>
  <si>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</si>
  <si>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</si>
  <si>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</si>
  <si>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</si>
  <si>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</si>
  <si>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</si>
  <si>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</si>
  <si>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</si>
  <si>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</si>
  <si>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</si>
  <si>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</si>
  <si>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</si>
  <si>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</si>
  <si>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</si>
  <si>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</si>
  <si>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</si>
  <si>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</si>
  <si>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</si>
  <si>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</si>
  <si>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</si>
  <si>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</si>
  <si>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</si>
  <si>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</si>
  <si>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</si>
  <si>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</si>
  <si>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</si>
  <si>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</si>
  <si>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</si>
  <si>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</si>
  <si>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</si>
  <si>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</si>
  <si>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</si>
  <si>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</si>
  <si>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</si>
  <si>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</si>
  <si>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</si>
  <si>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</si>
  <si>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</si>
  <si>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</si>
  <si>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</si>
  <si>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</si>
  <si>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</si>
  <si>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</si>
  <si>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</si>
  <si>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</si>
  <si>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</si>
  <si>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</si>
  <si>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</si>
  <si>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</si>
  <si>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</si>
  <si>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</si>
  <si>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</si>
  <si>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</si>
  <si>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</si>
  <si>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</si>
  <si>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</si>
  <si>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</si>
  <si>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</si>
  <si>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</si>
  <si>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</si>
  <si>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</si>
  <si>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</si>
  <si>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</si>
  <si>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</si>
  <si>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</si>
  <si>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</si>
  <si>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</si>
  <si>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</si>
  <si>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</si>
  <si>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</si>
  <si>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</si>
  <si>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</si>
  <si>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</si>
  <si>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</si>
  <si>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</si>
  <si>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</si>
  <si>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</si>
  <si>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</si>
  <si>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</si>
  <si>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</si>
  <si>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</si>
  <si>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</si>
  <si>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</si>
  <si>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</si>
  <si>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</si>
  <si>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</si>
  <si>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</si>
  <si>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</si>
  <si>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</si>
  <si>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</si>
  <si>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</si>
  <si>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</si>
  <si>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</si>
  <si>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</si>
  <si>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</si>
  <si>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</si>
  <si>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</si>
  <si>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</si>
  <si>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</si>
  <si>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</si>
  <si>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</si>
  <si>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</si>
  <si>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</si>
  <si>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</si>
  <si>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</si>
  <si>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</si>
  <si>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</si>
  <si>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</si>
  <si>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</si>
  <si>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</si>
  <si>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</si>
  <si>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</si>
  <si>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</si>
  <si>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</si>
  <si>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</si>
  <si>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</si>
  <si>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</si>
  <si>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</si>
  <si>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</si>
  <si>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</si>
  <si>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</si>
  <si>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</si>
  <si>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</si>
  <si>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</si>
  <si>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</si>
  <si>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</si>
  <si>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</si>
  <si>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</si>
  <si>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</si>
  <si>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</si>
  <si>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</si>
  <si>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</si>
  <si>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</si>
  <si>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</si>
  <si>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</si>
  <si>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</si>
  <si>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</si>
  <si>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</si>
  <si>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</si>
  <si>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</si>
  <si>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</si>
  <si>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</si>
  <si>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</si>
  <si>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</si>
  <si>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</si>
  <si>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</si>
  <si>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</si>
  <si>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</si>
  <si>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</si>
  <si>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</si>
  <si>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</si>
  <si>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</si>
  <si>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</si>
  <si>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</si>
  <si>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</si>
  <si>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</si>
  <si>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</si>
  <si>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</si>
  <si>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</si>
  <si>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</si>
  <si>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</si>
  <si>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</si>
  <si>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</si>
  <si>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</si>
  <si>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</si>
  <si>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</si>
  <si>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</si>
  <si>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</si>
  <si>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</si>
  <si>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</si>
  <si>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</si>
  <si>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</si>
  <si>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</si>
  <si>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</si>
  <si>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</si>
  <si>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</si>
  <si>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</si>
  <si>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</si>
  <si>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</si>
  <si>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</si>
  <si>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</si>
  <si>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</si>
  <si>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</si>
  <si>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</si>
  <si>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</si>
  <si>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</si>
  <si>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</si>
  <si>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</si>
  <si>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</si>
  <si>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</si>
  <si>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</si>
  <si>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</si>
  <si>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</si>
  <si>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</si>
  <si>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</si>
  <si>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</si>
  <si>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</si>
  <si>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</si>
  <si>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</si>
  <si>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</si>
  <si>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</si>
  <si>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</si>
  <si>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</si>
  <si>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</si>
  <si>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</si>
  <si>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</si>
  <si>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</si>
  <si>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</si>
  <si>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</si>
  <si>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</si>
  <si>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</si>
  <si>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</si>
  <si>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</si>
  <si>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</si>
  <si>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</si>
  <si>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</si>
  <si>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</si>
  <si>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</si>
  <si>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</si>
  <si>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</si>
  <si>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</si>
  <si>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</si>
  <si>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</si>
  <si>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</si>
  <si>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</si>
  <si>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</si>
  <si>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</si>
  <si>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</si>
  <si>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</si>
  <si>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</si>
  <si>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</si>
  <si>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</si>
  <si>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</si>
  <si>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</si>
  <si>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</si>
  <si>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</si>
  <si>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</si>
  <si>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</si>
  <si>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</si>
  <si>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</si>
  <si>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</si>
  <si>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</si>
  <si>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</si>
  <si>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</si>
  <si>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</si>
  <si>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</si>
  <si>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</si>
  <si>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</si>
  <si>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</si>
  <si>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</si>
  <si>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</si>
  <si>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</si>
  <si>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</si>
  <si>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</si>
  <si>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</si>
  <si>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</si>
  <si>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</si>
  <si>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</si>
  <si>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</si>
  <si>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</si>
  <si>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</si>
  <si>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</si>
  <si>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</si>
  <si>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</si>
  <si>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</si>
  <si>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</si>
  <si>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</si>
  <si>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</si>
  <si>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</si>
  <si>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</si>
  <si>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</si>
  <si>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</si>
  <si>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</si>
  <si>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</si>
  <si>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</si>
  <si>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</si>
  <si>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</si>
  <si>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</si>
  <si>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</si>
  <si>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</si>
  <si>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</si>
  <si>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</si>
  <si>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</si>
  <si>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</si>
  <si>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</si>
  <si>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</si>
  <si>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</si>
  <si>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</si>
  <si>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</si>
  <si>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</si>
  <si>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</si>
  <si>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</si>
  <si>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</si>
  <si>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</si>
  <si>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</si>
  <si>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</si>
  <si>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</si>
  <si>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</si>
  <si>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</si>
  <si>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</si>
  <si>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</si>
  <si>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</si>
  <si>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</si>
  <si>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</si>
  <si>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</si>
  <si>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</si>
  <si>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</si>
  <si>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</si>
  <si>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</si>
  <si>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</si>
  <si>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</si>
  <si>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</si>
  <si>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</si>
  <si>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</si>
  <si>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</si>
  <si>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</si>
  <si>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</si>
  <si>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</si>
  <si>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</si>
  <si>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</si>
  <si>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</si>
  <si>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</si>
  <si>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</si>
  <si>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</si>
  <si>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</si>
  <si>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</si>
  <si>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</si>
  <si>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</si>
  <si>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</si>
  <si>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</si>
  <si>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</si>
  <si>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</si>
  <si>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</si>
  <si>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</si>
  <si>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</si>
  <si>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</si>
  <si>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</si>
  <si>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</si>
  <si>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</si>
  <si>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</si>
  <si>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</si>
  <si>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</si>
  <si>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</si>
  <si>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</si>
  <si>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</si>
  <si>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</si>
  <si>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</si>
  <si>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</si>
  <si>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</si>
  <si>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</si>
  <si>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</si>
  <si>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</si>
  <si>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</si>
  <si>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</si>
  <si>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</si>
  <si>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</si>
  <si>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</si>
  <si>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</si>
  <si>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</si>
  <si>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</si>
  <si>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</si>
  <si>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</si>
  <si>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</si>
  <si>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</si>
  <si>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</si>
  <si>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</si>
  <si>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</si>
  <si>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</si>
  <si>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</si>
  <si>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</si>
  <si>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</si>
  <si>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</si>
  <si>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</si>
  <si>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</si>
  <si>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</si>
  <si>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</si>
  <si>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</si>
  <si>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</si>
  <si>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</si>
  <si>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</si>
  <si>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</si>
  <si>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</si>
  <si>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</si>
  <si>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</si>
  <si>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</si>
  <si>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</si>
  <si>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</si>
  <si>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</si>
  <si>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</si>
  <si>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</si>
  <si>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</si>
  <si>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</si>
  <si>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</si>
  <si>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</si>
  <si>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</si>
  <si>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</si>
  <si>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</si>
  <si>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</si>
  <si>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</si>
  <si>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</si>
  <si>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</si>
  <si>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</si>
  <si>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</si>
  <si>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</si>
  <si>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</si>
  <si>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</si>
  <si>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</si>
  <si>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</si>
  <si>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</si>
  <si>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</si>
  <si>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</si>
  <si>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</si>
  <si>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</si>
  <si>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</si>
  <si>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</si>
  <si>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</si>
  <si>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</si>
  <si>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</si>
  <si>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</si>
  <si>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</si>
  <si>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</si>
  <si>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</si>
  <si>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</si>
  <si>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</si>
  <si>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</si>
  <si>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</si>
  <si>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</si>
  <si>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</si>
  <si>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</si>
  <si>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</si>
  <si>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</si>
  <si>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</si>
  <si>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</si>
  <si>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</si>
  <si>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</si>
  <si>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</si>
  <si>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</si>
  <si>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</si>
  <si>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</si>
  <si>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</si>
  <si>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</si>
  <si>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</si>
  <si>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</si>
  <si>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</si>
  <si>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</si>
  <si>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</si>
  <si>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</si>
  <si>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</si>
  <si>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</si>
  <si>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</si>
  <si>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</si>
  <si>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</si>
  <si>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</si>
  <si>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</si>
  <si>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</si>
  <si>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</si>
  <si>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</si>
  <si>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</si>
  <si>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</si>
  <si>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</si>
  <si>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</si>
  <si>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</si>
  <si>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</si>
  <si>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</si>
  <si>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</si>
  <si>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</si>
  <si>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</si>
  <si>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</si>
  <si>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</si>
  <si>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</si>
  <si>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</si>
  <si>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</si>
  <si>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</si>
  <si>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</si>
  <si>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</si>
  <si>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</si>
  <si>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</si>
  <si>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</si>
  <si>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</si>
  <si>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</si>
  <si>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</si>
  <si>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</si>
  <si>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</si>
  <si>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</si>
  <si>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</si>
  <si>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</si>
  <si>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</si>
  <si>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</si>
  <si>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</si>
  <si>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</si>
  <si>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</si>
  <si>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</si>
  <si>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</si>
  <si>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</si>
  <si>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</si>
  <si>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</si>
  <si>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</si>
  <si>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</si>
  <si>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</si>
  <si>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</si>
  <si>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</si>
  <si>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</si>
  <si>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</si>
  <si>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</si>
  <si>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</si>
  <si>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</si>
  <si>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</si>
  <si>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</si>
  <si>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</si>
  <si>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</si>
  <si>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</si>
  <si>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</si>
  <si>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</si>
  <si>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</si>
  <si>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</si>
  <si>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</si>
  <si>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</si>
  <si>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</si>
  <si>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</si>
  <si>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</si>
  <si>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</si>
  <si>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</si>
  <si>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</si>
  <si>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</si>
  <si>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</si>
  <si>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</si>
  <si>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</si>
  <si>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</si>
  <si>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</si>
  <si>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</si>
  <si>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</si>
  <si>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</si>
  <si>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</si>
  <si>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</si>
  <si>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</si>
  <si>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</si>
  <si>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</si>
  <si>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</si>
  <si>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</si>
  <si>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</si>
  <si>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</si>
  <si>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</si>
  <si>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</si>
  <si>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</si>
  <si>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</si>
  <si>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</si>
  <si>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</si>
  <si>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</si>
  <si>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</si>
  <si>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</si>
  <si>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</si>
  <si>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</si>
  <si>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</si>
  <si>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</si>
  <si>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</si>
  <si>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</si>
  <si>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</si>
  <si>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</si>
  <si>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</si>
  <si>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</si>
  <si>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</si>
  <si>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</si>
  <si>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</si>
  <si>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</si>
  <si>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</si>
  <si>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</si>
  <si>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</si>
  <si>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</si>
  <si>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</si>
  <si>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</si>
  <si>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</si>
  <si>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</si>
  <si>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</si>
  <si>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</si>
  <si>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</si>
  <si>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</si>
  <si>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</si>
  <si>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</si>
  <si>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</si>
  <si>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</si>
  <si>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</si>
  <si>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</si>
  <si>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</si>
  <si>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</si>
  <si>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</si>
  <si>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</si>
  <si>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</si>
  <si>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</si>
  <si>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</si>
  <si>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</si>
  <si>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</si>
  <si>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</si>
  <si>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</si>
  <si>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</si>
  <si>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</si>
  <si>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</si>
  <si>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</si>
  <si>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</si>
  <si>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</si>
  <si>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</si>
  <si>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</si>
  <si>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</si>
  <si>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</si>
  <si>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</si>
  <si>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</si>
  <si>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</si>
  <si>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</si>
  <si>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</si>
  <si>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</si>
  <si>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</si>
  <si>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</si>
  <si>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</si>
  <si>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</si>
  <si>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</si>
  <si>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</si>
  <si>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</si>
  <si>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</si>
  <si>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</si>
  <si>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</si>
  <si>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</si>
  <si>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</si>
  <si>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</si>
  <si>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</si>
  <si>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</si>
  <si>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</si>
  <si>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</si>
  <si>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</si>
  <si>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</si>
  <si>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</si>
  <si>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</si>
  <si>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</si>
  <si>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</si>
  <si>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</si>
  <si>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</si>
  <si>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</si>
  <si>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</si>
  <si>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</si>
  <si>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</si>
  <si>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</si>
  <si>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</si>
  <si>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</si>
  <si>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</si>
  <si>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</si>
  <si>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</si>
  <si>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</si>
  <si>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</si>
  <si>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</si>
  <si>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</si>
  <si>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</si>
  <si>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</si>
  <si>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</si>
  <si>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</si>
  <si>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</si>
  <si>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</si>
  <si>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</si>
  <si>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</si>
  <si>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</si>
  <si>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</si>
  <si>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</si>
  <si>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</si>
  <si>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</si>
  <si>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</si>
  <si>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</si>
  <si>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</si>
  <si>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</si>
  <si>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</si>
  <si>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</si>
  <si>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</si>
  <si>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</si>
  <si>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</si>
  <si>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</si>
  <si>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</si>
  <si>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</si>
  <si>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</si>
  <si>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</si>
  <si>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</si>
  <si>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</si>
  <si>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</si>
  <si>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</si>
  <si>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</si>
  <si>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</si>
  <si>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</si>
  <si>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</si>
  <si>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</si>
  <si>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</si>
  <si>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</si>
  <si>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</si>
  <si>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</si>
  <si>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</si>
  <si>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</si>
  <si>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</si>
  <si>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</si>
  <si>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</si>
  <si>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</si>
  <si>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</si>
  <si>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</si>
  <si>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</si>
  <si>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</si>
  <si>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</si>
  <si>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</si>
  <si>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</si>
  <si>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</si>
  <si>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</si>
  <si>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</si>
  <si>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</si>
  <si>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</si>
  <si>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</si>
  <si>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</si>
  <si>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</si>
  <si>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</si>
  <si>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</si>
  <si>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</si>
  <si>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</si>
  <si>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</si>
  <si>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</si>
  <si>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</si>
  <si>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</si>
  <si>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</si>
  <si>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</si>
  <si>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</si>
  <si>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</si>
  <si>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</si>
  <si>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</si>
  <si>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</si>
  <si>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</si>
  <si>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</si>
  <si>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</si>
  <si>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</si>
  <si>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</si>
  <si>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</si>
  <si>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</si>
  <si>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</si>
  <si>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</si>
  <si>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</si>
  <si>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</si>
  <si>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</si>
  <si>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</si>
  <si>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</si>
  <si>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</si>
  <si>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</si>
  <si>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</si>
  <si>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</si>
  <si>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</si>
  <si>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</si>
  <si>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</si>
  <si>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</si>
  <si>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</si>
  <si>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</si>
  <si>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</si>
  <si>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</si>
  <si>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</si>
  <si>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</si>
  <si>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</si>
  <si>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</si>
  <si>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</si>
  <si>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</si>
  <si>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</si>
  <si>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</si>
  <si>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</si>
  <si>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</si>
  <si>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</si>
  <si>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</si>
  <si>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</si>
  <si>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</si>
  <si>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</si>
  <si>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</si>
  <si>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</si>
  <si>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</si>
  <si>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</si>
  <si>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</si>
  <si>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</si>
  <si>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</si>
  <si>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</si>
  <si>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</si>
  <si>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</si>
  <si>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</si>
  <si>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</si>
  <si>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</si>
  <si>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</si>
  <si>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</si>
  <si>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</si>
  <si>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</si>
  <si>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</si>
  <si>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</si>
  <si>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</si>
  <si>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</si>
  <si>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</si>
  <si>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</si>
  <si>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</si>
  <si>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</si>
  <si>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</si>
  <si>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</si>
  <si>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</si>
  <si>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</si>
  <si>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</si>
  <si>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</si>
  <si>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</si>
  <si>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</si>
  <si>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</si>
  <si>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</si>
  <si>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</si>
  <si>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</si>
  <si>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</si>
  <si>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</si>
  <si>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</si>
  <si>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</si>
  <si>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</si>
  <si>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</si>
  <si>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</si>
  <si>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</si>
  <si>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</si>
  <si>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</si>
  <si>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</si>
  <si>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</si>
  <si>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</si>
  <si>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</si>
  <si>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</si>
  <si>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</si>
  <si>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</si>
  <si>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</si>
  <si>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</si>
  <si>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</si>
  <si>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</si>
  <si>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</si>
  <si>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</si>
  <si>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</si>
  <si>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</si>
  <si>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</si>
  <si>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</si>
  <si>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</si>
  <si>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</si>
  <si>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</si>
  <si>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</si>
  <si>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</si>
  <si>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</si>
  <si>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</si>
  <si>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</si>
  <si>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</si>
  <si>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</si>
  <si>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</si>
  <si>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</si>
  <si>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</si>
  <si>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</si>
  <si>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</si>
  <si>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</si>
  <si>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</si>
  <si>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</si>
  <si>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</si>
  <si>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</si>
  <si>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</si>
  <si>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</si>
  <si>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</si>
  <si>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</si>
  <si>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</si>
  <si>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</si>
  <si>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</si>
  <si>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</si>
  <si>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</si>
  <si>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</si>
  <si>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</si>
  <si>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</si>
  <si>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</si>
  <si>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</si>
  <si>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</si>
  <si>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</si>
  <si>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</si>
  <si>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</si>
  <si>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</si>
  <si>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</si>
  <si>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</si>
  <si>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</si>
  <si>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</si>
  <si>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</si>
  <si>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</si>
  <si>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</si>
  <si>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</si>
  <si>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</si>
  <si>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</si>
  <si>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</si>
  <si>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</si>
  <si>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</si>
  <si>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</si>
  <si>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</si>
  <si>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</si>
  <si>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</si>
  <si>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</si>
  <si>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</si>
  <si>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</si>
  <si>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</si>
  <si>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</si>
  <si>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</si>
  <si>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</si>
  <si>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</si>
  <si>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</si>
  <si>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</si>
  <si>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</si>
  <si>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</si>
  <si>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</si>
  <si>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</si>
  <si>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</si>
  <si>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</si>
  <si>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</si>
  <si>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</si>
  <si>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</si>
  <si>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</si>
  <si>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</si>
  <si>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</si>
  <si>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</si>
  <si>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</si>
  <si>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</si>
  <si>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</si>
  <si>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</si>
  <si>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</si>
  <si>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</si>
  <si>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</si>
  <si>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</si>
  <si>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</si>
  <si>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</si>
  <si>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</si>
  <si>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</si>
  <si>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</si>
  <si>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</si>
  <si>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</si>
  <si>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</si>
  <si>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</si>
  <si>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</si>
  <si>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</si>
  <si>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</si>
  <si>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</si>
  <si>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</si>
  <si>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</si>
  <si>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</si>
  <si>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</si>
  <si>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</si>
  <si>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</si>
  <si>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</si>
  <si>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</si>
  <si>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</si>
  <si>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</si>
  <si>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</si>
  <si>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</si>
  <si>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</si>
  <si>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</si>
  <si>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</si>
  <si>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</si>
  <si>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</si>
  <si>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</si>
  <si>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</si>
  <si>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</si>
  <si>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</si>
  <si>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</si>
  <si>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</si>
  <si>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</si>
  <si>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</si>
  <si>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</si>
  <si>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</si>
  <si>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</si>
  <si>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</si>
  <si>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</si>
  <si>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</si>
  <si>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</si>
  <si>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</si>
  <si>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</si>
  <si>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</si>
  <si>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</si>
  <si>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</si>
  <si>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</si>
  <si>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</si>
  <si>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</si>
  <si>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</si>
  <si>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</si>
  <si>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</si>
  <si>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</si>
  <si>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</si>
  <si>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</si>
  <si>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</si>
  <si>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</si>
  <si>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</si>
  <si>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</si>
  <si>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</si>
  <si>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</si>
  <si>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</si>
  <si>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</si>
  <si>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</si>
  <si>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</si>
  <si>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</si>
  <si>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</si>
  <si>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</si>
  <si>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</si>
  <si>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</si>
  <si>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</si>
  <si>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</si>
  <si>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</si>
  <si>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</si>
  <si>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</si>
  <si>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</si>
  <si>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</si>
  <si>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</si>
  <si>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</si>
  <si>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</si>
  <si>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</si>
  <si>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</si>
  <si>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</si>
  <si>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</si>
  <si>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</si>
  <si>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</si>
  <si>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</si>
  <si>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</si>
  <si>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</si>
  <si>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</si>
  <si>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</si>
  <si>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</si>
  <si>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</si>
  <si>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</si>
  <si>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</si>
  <si>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</si>
  <si>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</si>
  <si>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</si>
  <si>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</si>
  <si>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</si>
  <si>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</si>
  <si>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</si>
  <si>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</si>
  <si>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</si>
  <si>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</si>
  <si>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</si>
  <si>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</si>
  <si>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</si>
  <si>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</si>
  <si>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</si>
  <si>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</si>
  <si>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</si>
  <si>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</si>
  <si>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</si>
  <si>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</si>
  <si>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</si>
  <si>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</si>
  <si>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</si>
  <si>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</si>
  <si>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</si>
  <si>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</si>
  <si>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</si>
  <si>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</si>
  <si>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</si>
  <si>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</si>
  <si>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</si>
  <si>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</si>
  <si>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</si>
  <si>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</si>
  <si>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</si>
  <si>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</si>
  <si>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</si>
  <si>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</si>
  <si>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</si>
  <si>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</si>
  <si>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</si>
  <si>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</si>
  <si>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</si>
  <si>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</si>
  <si>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</si>
  <si>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</si>
  <si>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</si>
  <si>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</si>
  <si>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</si>
  <si>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</si>
  <si>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</si>
  <si>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</si>
  <si>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</si>
  <si>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</si>
  <si>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</si>
  <si>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</si>
  <si>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</si>
  <si>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</si>
  <si>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</si>
  <si>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</si>
  <si>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</si>
  <si>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</si>
  <si>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</si>
  <si>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</si>
  <si>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</si>
  <si>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</si>
  <si>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</si>
  <si>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</si>
  <si>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</si>
  <si>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</si>
  <si>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</si>
  <si>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</si>
  <si>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</si>
  <si>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</si>
  <si>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</si>
  <si>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</si>
  <si>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</si>
  <si>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</si>
  <si>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</si>
  <si>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</si>
  <si>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</si>
  <si>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</si>
  <si>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</si>
  <si>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</si>
  <si>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</si>
  <si>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</si>
  <si>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</si>
  <si>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</si>
  <si>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</si>
  <si>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</si>
  <si>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</si>
  <si>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</si>
  <si>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</si>
  <si>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</si>
  <si>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</si>
  <si>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</si>
  <si>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</si>
  <si>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</si>
  <si>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</si>
  <si>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</si>
  <si>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</si>
  <si>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</si>
  <si>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</si>
  <si>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</si>
  <si>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</si>
  <si>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</si>
  <si>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</si>
  <si>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</si>
  <si>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</si>
  <si>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</si>
  <si>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</si>
  <si>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</si>
  <si>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</si>
  <si>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</si>
  <si>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</si>
  <si>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</si>
  <si>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</si>
  <si>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</si>
  <si>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</si>
  <si>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</si>
  <si>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</si>
  <si>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</si>
  <si>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</si>
  <si>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</si>
  <si>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</si>
  <si>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</si>
  <si>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</si>
  <si>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</si>
  <si>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</si>
  <si>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</si>
  <si>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</si>
  <si>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</si>
  <si>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</si>
  <si>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</si>
  <si>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</si>
  <si>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</si>
  <si>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</si>
  <si>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</si>
  <si>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</si>
  <si>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</si>
  <si>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</si>
  <si>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</si>
  <si>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</si>
  <si>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</si>
  <si>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</si>
  <si>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</si>
  <si>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</si>
  <si>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</si>
  <si>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</si>
  <si>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</si>
  <si>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</si>
  <si>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</si>
  <si>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</si>
  <si>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</si>
  <si>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</si>
  <si>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</si>
  <si>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</si>
  <si>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</si>
  <si>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</si>
  <si>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</si>
  <si>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</si>
  <si>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</si>
  <si>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</si>
  <si>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</si>
  <si>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</si>
  <si>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</si>
  <si>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</si>
  <si>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</si>
  <si>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</si>
  <si>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</si>
  <si>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</si>
  <si>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</si>
  <si>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</si>
  <si>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</si>
  <si>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</si>
  <si>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</si>
  <si>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</si>
  <si>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</si>
  <si>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</si>
  <si>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</si>
  <si>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</si>
  <si>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</si>
  <si>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</si>
  <si>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</si>
  <si>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</si>
  <si>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</si>
  <si>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</si>
  <si>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</si>
  <si>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</si>
  <si>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</si>
  <si>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</si>
  <si>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</si>
  <si>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</si>
  <si>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</si>
  <si>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</si>
  <si>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</si>
  <si>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</si>
  <si>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</si>
  <si>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</si>
  <si>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</si>
  <si>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</si>
  <si>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</si>
  <si>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</si>
  <si>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</si>
  <si>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</si>
  <si>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</si>
  <si>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</si>
  <si>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</si>
  <si>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</si>
  <si>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</si>
  <si>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</si>
  <si>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</si>
  <si>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</si>
  <si>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</si>
  <si>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</si>
  <si>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</si>
  <si>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</si>
  <si>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</si>
  <si>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</si>
  <si>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</si>
  <si>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</si>
  <si>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</si>
  <si>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</si>
  <si>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</si>
  <si>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</si>
  <si>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</si>
  <si>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</si>
  <si>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</si>
  <si>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</si>
  <si>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</si>
  <si>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</si>
  <si>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</si>
  <si>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</si>
  <si>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</si>
  <si>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</si>
  <si>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</si>
  <si>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</si>
  <si>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</si>
  <si>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</si>
  <si>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</si>
  <si>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</si>
  <si>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</si>
  <si>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</si>
  <si>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</si>
  <si>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</si>
  <si>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</si>
  <si>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</si>
  <si>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</si>
  <si>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</si>
  <si>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</si>
  <si>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</si>
  <si>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</si>
  <si>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</si>
  <si>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</si>
  <si>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</si>
  <si>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</si>
  <si>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</si>
  <si>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</si>
  <si>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</si>
  <si>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</si>
  <si>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</si>
  <si>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</si>
  <si>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</si>
  <si>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</si>
  <si>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</si>
  <si>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</si>
  <si>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</si>
  <si>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</si>
  <si>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</si>
  <si>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</si>
  <si>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</si>
  <si>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</si>
  <si>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</si>
  <si>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</si>
  <si>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</si>
  <si>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</si>
  <si>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</si>
  <si>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</si>
  <si>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</si>
  <si>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</si>
  <si>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</si>
  <si>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</si>
  <si>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</si>
  <si>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</si>
  <si>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</si>
  <si>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</si>
  <si>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</si>
  <si>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</si>
  <si>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</si>
  <si>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</si>
  <si>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</si>
  <si>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</si>
  <si>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</si>
  <si>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</si>
  <si>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</si>
  <si>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</si>
  <si>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</si>
  <si>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</si>
  <si>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</si>
  <si>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</si>
  <si>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</si>
  <si>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</si>
  <si>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</si>
  <si>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</si>
  <si>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</si>
  <si>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</si>
  <si>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</si>
  <si>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</si>
  <si>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</si>
  <si>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</si>
  <si>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</si>
  <si>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</si>
  <si>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</si>
  <si>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</si>
  <si>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</si>
  <si>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</si>
  <si>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</si>
  <si>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</si>
  <si>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</si>
  <si>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</si>
  <si>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</si>
  <si>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</si>
  <si>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</si>
  <si>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</si>
  <si>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</si>
  <si>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</si>
  <si>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</si>
  <si>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</si>
  <si>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</si>
  <si>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</si>
  <si>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</si>
  <si>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</si>
  <si>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</si>
  <si>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</si>
  <si>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</si>
  <si>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</si>
  <si>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</si>
  <si>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</si>
  <si>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</si>
  <si>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</si>
  <si>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</si>
  <si>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</si>
  <si>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</si>
  <si>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</si>
  <si>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</si>
  <si>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</si>
  <si>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</si>
  <si>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</si>
  <si>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</si>
  <si>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</si>
  <si>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</si>
  <si>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</si>
  <si>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</si>
  <si>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</si>
  <si>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</si>
  <si>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</si>
  <si>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</si>
  <si>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</si>
  <si>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</si>
  <si>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</si>
  <si>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</si>
  <si>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</si>
  <si>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</si>
  <si>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</si>
  <si>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</si>
  <si>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</si>
  <si>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</si>
  <si>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</si>
  <si>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</si>
  <si>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</si>
  <si>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</si>
  <si>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</si>
  <si>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</si>
  <si>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</si>
  <si>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</si>
  <si>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</si>
  <si>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</si>
  <si>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</si>
  <si>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</si>
  <si>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</si>
  <si>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</si>
  <si>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</si>
  <si>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</si>
  <si>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</si>
  <si>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</si>
  <si>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</si>
  <si>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</si>
  <si>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</si>
  <si>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</si>
  <si>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</si>
  <si>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</si>
  <si>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</si>
  <si>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</si>
  <si>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</si>
  <si>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</si>
  <si>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</si>
  <si>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</si>
  <si>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</si>
  <si>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</si>
  <si>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</si>
  <si>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</si>
  <si>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</si>
  <si>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</si>
  <si>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</si>
  <si>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</si>
  <si>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</si>
  <si>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</si>
  <si>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</si>
  <si>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</si>
  <si>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</si>
  <si>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</si>
  <si>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</si>
  <si>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</si>
  <si>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</si>
  <si>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</si>
  <si>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</si>
  <si>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</si>
  <si>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</si>
  <si>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</si>
  <si>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</si>
  <si>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</si>
  <si>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</si>
  <si>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</si>
  <si>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</si>
  <si>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</si>
  <si>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</si>
  <si>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</si>
  <si>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</si>
  <si>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</si>
  <si>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</si>
  <si>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</si>
  <si>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</si>
  <si>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</si>
  <si>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</si>
  <si>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</si>
  <si>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</si>
  <si>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</si>
  <si>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</si>
  <si>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</si>
  <si>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</si>
  <si>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</si>
  <si>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</si>
  <si>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</si>
  <si>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</si>
  <si>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</si>
  <si>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</si>
  <si>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</si>
  <si>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</si>
  <si>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</si>
  <si>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</si>
  <si>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</si>
  <si>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</si>
  <si>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</si>
  <si>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</si>
  <si>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</si>
  <si>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</si>
  <si>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</si>
  <si>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</si>
  <si>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</si>
  <si>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</si>
  <si>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</si>
  <si>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</si>
  <si>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</si>
  <si>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</si>
  <si>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</si>
  <si>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</si>
  <si>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</si>
  <si>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</si>
  <si>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</si>
  <si>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</si>
  <si>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</si>
  <si>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</si>
  <si>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</si>
  <si>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</si>
  <si>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</si>
  <si>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</si>
  <si>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</si>
  <si>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</si>
  <si>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</si>
  <si>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</si>
  <si>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</si>
  <si>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</si>
  <si>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</si>
  <si>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</si>
  <si>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</si>
  <si>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</si>
  <si>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</si>
  <si>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</si>
  <si>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</si>
  <si>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</si>
  <si>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</si>
  <si>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</si>
  <si>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</si>
  <si>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</si>
  <si>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</si>
  <si>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</si>
  <si>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</si>
  <si>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</si>
  <si>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</si>
  <si>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</si>
  <si>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</si>
  <si>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</si>
  <si>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</si>
  <si>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</si>
  <si>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</si>
  <si>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</si>
  <si>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</si>
  <si>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</si>
  <si>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</si>
  <si>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</si>
  <si>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</si>
  <si>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</si>
  <si>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</si>
  <si>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</si>
  <si>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</si>
  <si>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</si>
  <si>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</si>
  <si>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</si>
  <si>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</si>
  <si>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</si>
  <si>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</si>
  <si>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</si>
  <si>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</si>
  <si>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</si>
  <si>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</si>
  <si>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</si>
  <si>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</si>
  <si>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</si>
  <si>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</si>
  <si>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</si>
  <si>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</si>
  <si>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</si>
  <si>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</si>
  <si>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</si>
  <si>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</si>
  <si>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</si>
  <si>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</si>
  <si>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</si>
  <si>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</si>
  <si>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</si>
  <si>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</si>
  <si>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</si>
  <si>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</si>
  <si>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</si>
  <si>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</si>
  <si>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</si>
  <si>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</si>
  <si>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</si>
  <si>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</si>
  <si>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</si>
  <si>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</si>
  <si>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</si>
  <si>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</si>
  <si>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</si>
  <si>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</si>
  <si>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</si>
  <si>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</si>
  <si>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</si>
  <si>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</si>
  <si>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</si>
  <si>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</si>
  <si>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</si>
  <si>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</si>
  <si>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</si>
  <si>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</si>
  <si>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</si>
  <si>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</si>
  <si>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</si>
  <si>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</si>
  <si>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</si>
  <si>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</si>
  <si>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</si>
  <si>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</si>
  <si>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</si>
  <si>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</si>
  <si>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</si>
  <si>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</si>
  <si>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</si>
  <si>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</si>
  <si>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</si>
  <si>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</si>
  <si>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</si>
  <si>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</si>
  <si>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</si>
  <si>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</si>
  <si>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</si>
  <si>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</si>
  <si>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</si>
  <si>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</si>
  <si>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</si>
  <si>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</si>
  <si>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</si>
  <si>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</si>
  <si>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</si>
  <si>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</si>
  <si>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</si>
  <si>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</si>
  <si>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</si>
  <si>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</si>
  <si>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</si>
  <si>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</si>
  <si>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</si>
  <si>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</si>
  <si>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</si>
  <si>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</si>
  <si>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</si>
  <si>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</si>
  <si>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</si>
  <si>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</si>
  <si>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</si>
  <si>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</si>
  <si>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</si>
  <si>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</si>
  <si>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</si>
  <si>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</si>
  <si>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</si>
  <si>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</si>
  <si>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</si>
  <si>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</si>
  <si>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</si>
  <si>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</si>
  <si>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</si>
  <si>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</si>
  <si>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</si>
  <si>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</si>
  <si>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</si>
  <si>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</si>
  <si>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</si>
  <si>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</si>
  <si>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</si>
  <si>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</si>
  <si>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</si>
  <si>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</si>
  <si>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</si>
  <si>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</si>
  <si>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</si>
  <si>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</si>
  <si>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</si>
  <si>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</si>
  <si>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</si>
  <si>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</si>
  <si>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</si>
  <si>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</si>
  <si>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</si>
  <si>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</si>
  <si>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</si>
  <si>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</si>
  <si>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</si>
  <si>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</si>
  <si>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</si>
  <si>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</si>
  <si>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</si>
  <si>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</si>
  <si>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</si>
  <si>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</si>
  <si>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</si>
  <si>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</si>
  <si>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</si>
  <si>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</si>
  <si>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</si>
  <si>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</si>
  <si>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</si>
  <si>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</si>
  <si>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</si>
  <si>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</si>
  <si>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</si>
  <si>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</si>
  <si>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</si>
  <si>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</si>
  <si>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</si>
  <si>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</si>
  <si>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</si>
  <si>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</si>
  <si>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</si>
  <si>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</si>
  <si>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</si>
  <si>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</si>
  <si>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</si>
  <si>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</si>
  <si>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</si>
  <si>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</si>
  <si>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</si>
  <si>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</si>
  <si>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</si>
  <si>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</si>
  <si>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</si>
  <si>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</si>
  <si>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</si>
  <si>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</si>
  <si>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</si>
  <si>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</si>
  <si>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</si>
  <si>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</si>
  <si>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</si>
  <si>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</si>
  <si>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</si>
  <si>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</si>
  <si>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</si>
  <si>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</si>
  <si>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</si>
  <si>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</si>
  <si>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</si>
  <si>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</si>
  <si>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</si>
  <si>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</si>
  <si>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</si>
  <si>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</si>
  <si>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</si>
  <si>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</si>
  <si>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</si>
  <si>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</si>
  <si>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</si>
  <si>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</si>
  <si>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</si>
  <si>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</si>
  <si>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</si>
  <si>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</si>
  <si>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</si>
  <si>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</si>
  <si>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</si>
  <si>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</si>
  <si>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</si>
  <si>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</si>
  <si>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</si>
  <si>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</si>
  <si>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</si>
  <si>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</si>
  <si>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</si>
  <si>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</si>
  <si>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</si>
  <si>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</si>
  <si>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</si>
  <si>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</si>
  <si>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</si>
  <si>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</si>
  <si>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</si>
  <si>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</si>
  <si>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</si>
  <si>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</si>
  <si>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</si>
  <si>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</si>
  <si>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</si>
  <si>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</si>
  <si>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</si>
  <si>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</si>
  <si>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</si>
  <si>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</si>
  <si>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</si>
  <si>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</si>
  <si>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</si>
  <si>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</si>
  <si>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</si>
  <si>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</si>
  <si>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</si>
  <si>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</si>
  <si>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</si>
  <si>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</si>
  <si>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</si>
  <si>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</si>
  <si>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</si>
  <si>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</si>
  <si>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</si>
  <si>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</si>
  <si>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</si>
  <si>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</si>
  <si>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</si>
  <si>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</si>
  <si>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</si>
  <si>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</si>
  <si>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</si>
  <si>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</si>
  <si>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</si>
  <si>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</si>
  <si>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</si>
  <si>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</si>
  <si>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</si>
  <si>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</si>
  <si>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</si>
  <si>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</si>
  <si>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</si>
  <si>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</si>
  <si>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</si>
  <si>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</si>
  <si>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</si>
  <si>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</si>
  <si>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</si>
  <si>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</si>
  <si>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</si>
  <si>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</si>
  <si>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</si>
  <si>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</si>
  <si>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</si>
  <si>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</si>
  <si>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</si>
  <si>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</si>
  <si>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</si>
  <si>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</si>
  <si>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</si>
  <si>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</si>
  <si>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</si>
  <si>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</si>
  <si>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</si>
  <si>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</si>
  <si>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</si>
  <si>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</si>
  <si>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</si>
  <si>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</si>
  <si>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</si>
  <si>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</si>
  <si>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</si>
  <si>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</si>
  <si>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</si>
  <si>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</si>
  <si>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</si>
  <si>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</si>
  <si>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</si>
  <si>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</si>
  <si>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</si>
  <si>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</si>
  <si>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</si>
  <si>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</si>
  <si>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</si>
  <si>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</si>
  <si>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</si>
  <si>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</si>
  <si>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</si>
  <si>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</si>
  <si>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</si>
  <si>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</si>
  <si>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</si>
  <si>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</si>
  <si>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</si>
  <si>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</si>
  <si>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</si>
  <si>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</si>
  <si>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</si>
  <si>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</si>
  <si>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</si>
  <si>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</si>
  <si>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</si>
  <si>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</si>
  <si>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</si>
  <si>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</si>
  <si>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</si>
  <si>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</si>
  <si>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</si>
  <si>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</si>
  <si>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</si>
  <si>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</si>
  <si>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</si>
  <si>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</si>
  <si>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</si>
  <si>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</si>
  <si>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</si>
  <si>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</si>
  <si>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</si>
  <si>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</si>
  <si>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</si>
  <si>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</si>
  <si>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</si>
  <si>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</si>
  <si>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</si>
  <si>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</si>
  <si>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</si>
  <si>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</si>
  <si>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</si>
  <si>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</si>
  <si>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</si>
  <si>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</si>
  <si>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</si>
  <si>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</si>
  <si>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</si>
  <si>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</si>
  <si>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</si>
  <si>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</si>
  <si>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</si>
  <si>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</si>
  <si>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</si>
  <si>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</si>
  <si>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</si>
  <si>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</si>
  <si>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</si>
  <si>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</si>
  <si>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</si>
  <si>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</si>
  <si>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</si>
  <si>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</si>
  <si>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</si>
  <si>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</si>
  <si>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</si>
  <si>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</si>
  <si>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</si>
  <si>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</si>
  <si>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</si>
  <si>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</si>
  <si>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</si>
  <si>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</si>
  <si>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</si>
  <si>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</si>
  <si>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</si>
  <si>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</si>
  <si>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</si>
  <si>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</si>
  <si>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</si>
  <si>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</si>
  <si>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</si>
  <si>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</si>
  <si>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</si>
  <si>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</si>
  <si>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</si>
  <si>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</si>
  <si>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</si>
  <si>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</si>
  <si>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</si>
  <si>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</si>
  <si>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</si>
  <si>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</si>
  <si>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</si>
  <si>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</si>
  <si>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</si>
  <si>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</si>
  <si>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</si>
  <si>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</si>
  <si>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</si>
  <si>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</si>
  <si>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</si>
  <si>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</si>
  <si>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</si>
  <si>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</si>
  <si>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</si>
  <si>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</si>
  <si>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</si>
  <si>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</si>
  <si>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</si>
  <si>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</si>
  <si>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</si>
  <si>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</si>
  <si>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</si>
  <si>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</si>
  <si>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</si>
  <si>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</si>
  <si>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</si>
  <si>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</si>
  <si>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</si>
  <si>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</si>
  <si>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</si>
  <si>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</si>
  <si>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</si>
  <si>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</si>
  <si>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</si>
  <si>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</si>
  <si>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</si>
  <si>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</si>
  <si>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</si>
  <si>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</si>
  <si>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</si>
  <si>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</si>
  <si>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</si>
  <si>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</si>
  <si>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</si>
  <si>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</si>
  <si>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</si>
  <si>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</si>
  <si>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</si>
  <si>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</si>
  <si>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</si>
  <si>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</si>
  <si>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</si>
  <si>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</si>
  <si>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</si>
  <si>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</si>
  <si>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</si>
  <si>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</si>
  <si>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</si>
  <si>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</si>
  <si>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</si>
  <si>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</si>
  <si>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</si>
  <si>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</si>
  <si>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</si>
  <si>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</si>
  <si>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</si>
  <si>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</si>
  <si>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</si>
  <si>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</si>
  <si>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</si>
  <si>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</si>
  <si>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</si>
  <si>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</si>
  <si>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</si>
  <si>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</si>
  <si>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</si>
  <si>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</si>
  <si>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</si>
  <si>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</si>
  <si>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</si>
  <si>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</si>
  <si>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</si>
  <si>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</si>
  <si>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</si>
  <si>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</si>
  <si>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</si>
  <si>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</si>
  <si>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</si>
  <si>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</si>
  <si>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</si>
  <si>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</si>
  <si>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</si>
  <si>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</si>
  <si>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</si>
  <si>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</si>
  <si>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</si>
  <si>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</si>
  <si>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</si>
  <si>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</si>
  <si>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</si>
  <si>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</si>
  <si>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</si>
  <si>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</si>
  <si>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</si>
  <si>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</si>
  <si>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</si>
  <si>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</si>
  <si>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</si>
  <si>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</si>
  <si>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</si>
  <si>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</si>
  <si>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</si>
  <si>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</si>
  <si>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</si>
  <si>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</si>
  <si>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</si>
  <si>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</si>
  <si>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</si>
  <si>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</si>
  <si>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</si>
  <si>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</si>
  <si>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</si>
  <si>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</si>
  <si>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</si>
  <si>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</si>
  <si>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</si>
  <si>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</si>
  <si>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</si>
  <si>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</si>
  <si>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</si>
  <si>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</si>
  <si>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</si>
  <si>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</si>
  <si>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</si>
  <si>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</si>
  <si>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</si>
  <si>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</si>
  <si>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</si>
  <si>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</si>
  <si>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</si>
  <si>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</si>
  <si>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</si>
  <si>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</si>
  <si>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</si>
  <si>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</si>
  <si>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</si>
  <si>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</si>
  <si>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</si>
  <si>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</si>
  <si>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</si>
  <si>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</si>
  <si>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</si>
  <si>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</si>
  <si>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</si>
  <si>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</si>
  <si>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</si>
  <si>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</si>
  <si>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</si>
  <si>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</si>
  <si>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</si>
  <si>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</si>
  <si>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</si>
  <si>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</si>
  <si>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</si>
  <si>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</si>
  <si>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</si>
  <si>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</si>
  <si>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</si>
  <si>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</si>
  <si>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</si>
  <si>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</si>
  <si>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</si>
  <si>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</si>
  <si>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</si>
  <si>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</si>
  <si>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</si>
  <si>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</si>
  <si>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</si>
  <si>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</si>
  <si>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</si>
  <si>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</si>
  <si>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</si>
  <si>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</si>
  <si>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</si>
  <si>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</si>
  <si>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</si>
  <si>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</si>
  <si>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</si>
  <si>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</si>
  <si>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</si>
  <si>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</si>
  <si>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</si>
  <si>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</si>
  <si>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</si>
  <si>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</si>
  <si>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</si>
  <si>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</si>
  <si>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</si>
  <si>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</si>
  <si>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</si>
  <si>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</si>
  <si>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</si>
  <si>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</si>
  <si>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</si>
  <si>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</si>
  <si>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</si>
  <si>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</si>
  <si>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</si>
  <si>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</si>
  <si>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</si>
  <si>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</si>
  <si>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</si>
  <si>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</si>
  <si>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</si>
  <si>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</si>
  <si>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</si>
  <si>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</si>
  <si>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</si>
  <si>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</si>
  <si>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</si>
  <si>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</si>
  <si>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</si>
  <si>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</si>
  <si>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</si>
  <si>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</si>
  <si>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</si>
  <si>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</si>
  <si>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</si>
  <si>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</si>
  <si>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</si>
  <si>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</si>
  <si>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</si>
  <si>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</si>
  <si>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</si>
  <si>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</si>
  <si>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</si>
  <si>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</si>
  <si>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</si>
  <si>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</si>
  <si>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</si>
  <si>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</si>
  <si>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</si>
  <si>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</si>
  <si>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</si>
  <si>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</si>
  <si>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</si>
  <si>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</si>
  <si>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</si>
  <si>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</si>
  <si>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</si>
  <si>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</si>
  <si>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</si>
  <si>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</si>
  <si>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</si>
  <si>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</si>
  <si>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</si>
  <si>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</si>
  <si>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</si>
  <si>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</si>
  <si>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</si>
  <si>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</si>
  <si>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</si>
  <si>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</si>
  <si>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</si>
  <si>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</si>
  <si>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</si>
  <si>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</si>
  <si>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</si>
  <si>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</si>
  <si>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</si>
  <si>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</si>
  <si>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</si>
  <si>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</si>
  <si>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</si>
  <si>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</si>
  <si>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</si>
  <si>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</si>
  <si>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</si>
  <si>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</si>
  <si>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</si>
  <si>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</si>
  <si>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</si>
  <si>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</si>
  <si>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</si>
  <si>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</si>
  <si>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</si>
  <si>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</si>
  <si>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</si>
  <si>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</si>
  <si>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</si>
  <si>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</si>
  <si>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</si>
  <si>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</si>
  <si>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</si>
  <si>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</si>
  <si>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</si>
  <si>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</si>
  <si>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</si>
  <si>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</si>
  <si>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</si>
  <si>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</si>
  <si>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</si>
  <si>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</si>
  <si>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</si>
  <si>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</si>
  <si>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</si>
  <si>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</si>
  <si>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</si>
  <si>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</si>
  <si>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</si>
  <si>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</si>
  <si>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</si>
  <si>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</si>
  <si>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</si>
  <si>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</si>
  <si>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</si>
  <si>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</si>
  <si>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</si>
  <si>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</si>
  <si>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</si>
  <si>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</si>
  <si>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</si>
  <si>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</si>
  <si>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</si>
  <si>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</si>
  <si>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</si>
  <si>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</si>
  <si>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</si>
  <si>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</si>
  <si>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</si>
  <si>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</si>
  <si>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</si>
  <si>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</si>
  <si>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</si>
  <si>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</si>
  <si>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</si>
  <si>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</si>
  <si>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</si>
  <si>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</si>
  <si>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</si>
  <si>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</si>
  <si>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</si>
  <si>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</si>
  <si>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</si>
  <si>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</si>
  <si>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</si>
  <si>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</si>
  <si>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</si>
  <si>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</si>
  <si>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</si>
  <si>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</si>
  <si>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</si>
  <si>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</si>
  <si>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</si>
  <si>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</si>
  <si>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</si>
  <si>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</si>
  <si>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</si>
  <si>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</si>
  <si>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</si>
  <si>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</si>
  <si>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</si>
  <si>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</si>
  <si>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</si>
  <si>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</si>
  <si>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</si>
  <si>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</si>
  <si>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</si>
  <si>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</si>
  <si>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</si>
  <si>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</si>
  <si>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</si>
  <si>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</si>
  <si>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</si>
  <si>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</si>
  <si>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</si>
  <si>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</si>
  <si>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</si>
  <si>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</si>
  <si>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</si>
  <si>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</si>
  <si>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</si>
  <si>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</si>
  <si>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</si>
  <si>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</si>
  <si>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</si>
  <si>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</si>
  <si>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</si>
  <si>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</si>
  <si>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</si>
  <si>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</si>
  <si>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</si>
  <si>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</si>
  <si>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</si>
  <si>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</si>
  <si>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</si>
  <si>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</si>
  <si>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</si>
  <si>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</si>
  <si>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</si>
  <si>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</si>
  <si>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</si>
  <si>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</si>
  <si>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</si>
  <si>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</si>
  <si>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</si>
  <si>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</si>
  <si>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</si>
  <si>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</si>
  <si>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</si>
  <si>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</si>
  <si>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</si>
  <si>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</si>
  <si>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</si>
  <si>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</si>
  <si>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</si>
  <si>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</si>
  <si>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</si>
  <si>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</si>
  <si>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</si>
  <si>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</si>
  <si>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</si>
  <si>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</si>
  <si>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</si>
  <si>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</si>
  <si>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</si>
  <si>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</si>
  <si>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</si>
  <si>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</si>
  <si>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</si>
  <si>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</si>
  <si>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</si>
  <si>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</si>
  <si>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</si>
  <si>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</si>
  <si>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</si>
  <si>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</si>
  <si>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</si>
  <si>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</si>
  <si>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</si>
  <si>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</si>
  <si>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</si>
  <si>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</si>
  <si>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</si>
  <si>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</si>
  <si>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</si>
  <si>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</si>
  <si>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</si>
  <si>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</si>
  <si>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</si>
  <si>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</si>
  <si>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</si>
  <si>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</si>
  <si>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</si>
  <si>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</si>
  <si>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</si>
  <si>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</si>
  <si>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</si>
  <si>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</si>
  <si>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</si>
  <si>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</si>
  <si>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</si>
  <si>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</si>
  <si>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</si>
  <si>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</si>
  <si>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</si>
  <si>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</si>
  <si>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</si>
  <si>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</si>
  <si>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</si>
  <si>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</si>
  <si>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</si>
  <si>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</si>
  <si>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</si>
  <si>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</si>
  <si>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</si>
  <si>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</si>
  <si>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</si>
  <si>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</si>
  <si>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</si>
  <si>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</si>
  <si>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</si>
  <si>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</si>
  <si>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</si>
  <si>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</si>
  <si>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</si>
  <si>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</si>
  <si>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</si>
  <si>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</si>
  <si>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</si>
  <si>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</si>
  <si>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</si>
  <si>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</si>
  <si>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</si>
  <si>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</si>
  <si>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</si>
  <si>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</si>
  <si>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</si>
  <si>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</si>
  <si>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</si>
  <si>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</si>
  <si>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</si>
  <si>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</si>
  <si>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</si>
  <si>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</si>
  <si>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</si>
  <si>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</si>
  <si>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</si>
  <si>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</si>
  <si>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</si>
  <si>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</si>
  <si>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</si>
  <si>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</si>
  <si>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</si>
  <si>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</si>
  <si>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</si>
  <si>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</si>
  <si>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</si>
  <si>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</si>
  <si>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</si>
  <si>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</si>
  <si>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</si>
  <si>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</si>
  <si>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</si>
  <si>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</si>
  <si>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</si>
  <si>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</si>
  <si>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</si>
  <si>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</si>
  <si>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</si>
  <si>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</si>
  <si>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</si>
  <si>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</si>
  <si>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</si>
  <si>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</si>
  <si>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</si>
  <si>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</si>
  <si>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</si>
  <si>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</si>
  <si>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</si>
  <si>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</si>
  <si>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</si>
  <si>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</si>
  <si>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</si>
  <si>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</si>
  <si>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</si>
  <si>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</si>
  <si>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</si>
  <si>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</si>
  <si>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</si>
  <si>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</si>
  <si>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</si>
  <si>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</si>
  <si>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</si>
  <si>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</si>
  <si>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</si>
  <si>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</si>
  <si>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</si>
  <si>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</si>
  <si>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</si>
  <si>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</si>
  <si>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</si>
  <si>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</si>
  <si>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</si>
  <si>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</si>
  <si>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</si>
  <si>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</si>
  <si>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</si>
  <si>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</si>
  <si>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</si>
  <si>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</si>
  <si>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</si>
  <si>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</si>
  <si>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</si>
  <si>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</si>
  <si>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</si>
  <si>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</si>
  <si>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</si>
  <si>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</si>
  <si>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</si>
  <si>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</si>
  <si>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</si>
  <si>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</si>
  <si>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</si>
  <si>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</si>
  <si>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</si>
  <si>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</si>
  <si>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</si>
  <si>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</si>
  <si>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</si>
  <si>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</si>
  <si>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</si>
  <si>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</si>
  <si>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</si>
  <si>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</si>
  <si>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</si>
  <si>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</si>
  <si>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</si>
  <si>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</si>
  <si>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</si>
  <si>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</si>
  <si>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</si>
  <si>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</si>
  <si>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</si>
  <si>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</si>
  <si>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</si>
  <si>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</si>
  <si>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</si>
  <si>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</si>
  <si>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</si>
  <si>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</si>
  <si>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</si>
  <si>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</si>
  <si>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</si>
  <si>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</si>
  <si>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</si>
  <si>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</si>
  <si>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</si>
  <si>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</si>
  <si>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</si>
  <si>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</si>
  <si>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</si>
  <si>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</si>
  <si>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</si>
  <si>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</si>
  <si>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</si>
  <si>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</si>
  <si>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</si>
  <si>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</si>
  <si>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</si>
  <si>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</si>
  <si>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</si>
  <si>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</si>
  <si>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</si>
  <si>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</si>
  <si>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</si>
  <si>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</si>
  <si>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</si>
  <si>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</si>
  <si>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</si>
  <si>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</si>
  <si>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</si>
  <si>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</si>
  <si>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</si>
  <si>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</si>
  <si>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</si>
  <si>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</si>
  <si>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</si>
  <si>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</si>
  <si>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</si>
  <si>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</si>
  <si>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</si>
  <si>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</si>
  <si>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</si>
  <si>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</si>
  <si>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</si>
  <si>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</si>
  <si>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</si>
  <si>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</si>
  <si>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</si>
  <si>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</si>
  <si>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</si>
  <si>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</si>
  <si>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</si>
  <si>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</si>
  <si>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</si>
  <si>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</si>
  <si>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</si>
  <si>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</si>
  <si>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</si>
  <si>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</si>
  <si>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</si>
  <si>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</si>
  <si>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</si>
  <si>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</si>
  <si>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</si>
  <si>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</si>
  <si>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</si>
  <si>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</si>
  <si>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</si>
  <si>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</si>
  <si>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</si>
  <si>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</si>
  <si>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</si>
  <si>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</si>
  <si>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</si>
  <si>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</si>
  <si>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</si>
  <si>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</si>
  <si>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</si>
  <si>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</si>
  <si>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</si>
  <si>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</si>
  <si>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</si>
  <si>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</si>
  <si>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</si>
  <si>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</si>
  <si>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</si>
  <si>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</si>
  <si>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</si>
  <si>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</si>
  <si>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</si>
  <si>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</si>
  <si>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</si>
  <si>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</si>
  <si>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</si>
  <si>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</si>
  <si>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</si>
  <si>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</si>
  <si>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</si>
  <si>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</si>
  <si>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</si>
  <si>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</si>
  <si>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</si>
  <si>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</si>
  <si>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</si>
  <si>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</si>
  <si>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</si>
  <si>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</si>
  <si>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</si>
  <si>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</si>
  <si>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</si>
  <si>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</si>
  <si>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</si>
  <si>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</si>
  <si>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</si>
  <si>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</si>
  <si>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</si>
  <si>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</si>
  <si>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</si>
  <si>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</si>
  <si>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</si>
  <si>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</si>
  <si>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</si>
  <si>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</si>
  <si>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</si>
  <si>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</si>
  <si>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</si>
  <si>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</si>
  <si>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</si>
  <si>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</si>
  <si>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</si>
  <si>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</si>
  <si>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</si>
  <si>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</si>
  <si>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</si>
  <si>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</si>
  <si>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</si>
  <si>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</si>
  <si>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</si>
  <si>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</si>
  <si>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</si>
  <si>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</si>
  <si>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</si>
  <si>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</si>
  <si>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</si>
  <si>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</si>
  <si>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</si>
  <si>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</si>
  <si>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</si>
  <si>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</si>
  <si>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</si>
  <si>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</si>
  <si>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</si>
  <si>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</si>
  <si>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</si>
  <si>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</si>
  <si>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</si>
  <si>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</si>
  <si>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</si>
  <si>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</si>
  <si>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</si>
  <si>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</si>
  <si>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</si>
  <si>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</si>
  <si>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</si>
  <si>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</si>
  <si>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</si>
  <si>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</si>
  <si>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</si>
  <si>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</si>
  <si>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</si>
  <si>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</si>
  <si>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</si>
  <si>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</si>
  <si>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</si>
  <si>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</si>
  <si>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</si>
  <si>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</si>
  <si>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</si>
  <si>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</si>
  <si>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</si>
  <si>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</si>
  <si>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</si>
  <si>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</si>
  <si>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</si>
  <si>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</si>
  <si>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</si>
  <si>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</si>
  <si>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</si>
  <si>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</si>
  <si>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</si>
  <si>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</si>
  <si>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</si>
  <si>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</si>
  <si>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</si>
  <si>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</si>
  <si>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</si>
  <si>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</si>
  <si>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</si>
  <si>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</si>
  <si>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</si>
  <si>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</si>
  <si>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</si>
  <si>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</si>
  <si>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</si>
  <si>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</si>
  <si>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</si>
  <si>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</si>
  <si>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</si>
  <si>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</si>
  <si>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</si>
  <si>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</si>
  <si>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</si>
  <si>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</si>
  <si>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</si>
  <si>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</si>
  <si>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</si>
  <si>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</si>
  <si>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</si>
  <si>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</si>
  <si>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</si>
  <si>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</si>
  <si>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</si>
  <si>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</si>
  <si>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</si>
  <si>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</si>
  <si>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</si>
  <si>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</si>
  <si>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</si>
  <si>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</si>
  <si>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</si>
  <si>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</si>
  <si>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</si>
  <si>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</si>
  <si>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</si>
  <si>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</si>
  <si>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</si>
  <si>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</si>
  <si>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</si>
  <si>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</si>
  <si>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</si>
  <si>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</si>
  <si>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</si>
  <si>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</si>
  <si>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</si>
  <si>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</si>
  <si>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</si>
  <si>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</si>
  <si>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</si>
  <si>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</si>
  <si>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</si>
  <si>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</si>
  <si>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</si>
  <si>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</si>
  <si>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</si>
  <si>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</si>
  <si>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</si>
  <si>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</si>
  <si>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</si>
  <si>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</si>
  <si>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</si>
  <si>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</si>
  <si>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</si>
  <si>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</si>
  <si>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</si>
  <si>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</si>
  <si>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</si>
  <si>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</si>
  <si>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</si>
  <si>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</si>
  <si>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</si>
  <si>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</si>
  <si>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</si>
  <si>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</si>
  <si>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</si>
  <si>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</si>
  <si>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</si>
  <si>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</si>
  <si>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</si>
  <si>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</si>
  <si>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</si>
  <si>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</si>
  <si>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</si>
  <si>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</si>
  <si>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</si>
  <si>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</si>
  <si>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</si>
  <si>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</si>
  <si>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</si>
  <si>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</si>
  <si>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</si>
  <si>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</si>
  <si>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</si>
  <si>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</si>
  <si>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</si>
  <si>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</si>
  <si>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</si>
  <si>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</si>
  <si>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</si>
  <si>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</si>
  <si>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</si>
  <si>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</si>
  <si>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</si>
  <si>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</si>
  <si>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</si>
  <si>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</si>
  <si>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</si>
  <si>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</si>
  <si>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</si>
  <si>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</si>
  <si>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</si>
  <si>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</si>
  <si>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</si>
  <si>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</si>
  <si>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</si>
  <si>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</si>
  <si>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</si>
  <si>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</si>
  <si>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</si>
  <si>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</si>
  <si>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</si>
  <si>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</si>
  <si>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</si>
  <si>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</si>
  <si>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</si>
  <si>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</si>
  <si>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</si>
  <si>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</si>
  <si>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</si>
  <si>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</si>
  <si>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</si>
  <si>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</si>
  <si>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</si>
  <si>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</si>
  <si>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</si>
  <si>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</si>
  <si>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</si>
  <si>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</si>
  <si>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</si>
  <si>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</si>
  <si>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</si>
  <si>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</si>
  <si>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</si>
  <si>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</si>
  <si>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</si>
  <si>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</si>
  <si>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</si>
  <si>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</si>
  <si>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</si>
  <si>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</si>
  <si>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</si>
  <si>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</si>
  <si>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</si>
  <si>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</si>
  <si>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</si>
  <si>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</si>
  <si>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</si>
  <si>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</si>
  <si>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</si>
  <si>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</si>
  <si>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</si>
  <si>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</si>
  <si>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</si>
  <si>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</si>
  <si>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</si>
  <si>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</si>
  <si>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</si>
  <si>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</si>
  <si>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</si>
  <si>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</si>
  <si>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</si>
  <si>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</si>
  <si>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</si>
  <si>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</si>
  <si>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</si>
  <si>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</si>
  <si>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</si>
  <si>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</si>
  <si>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</si>
  <si>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</si>
  <si>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</si>
  <si>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</si>
  <si>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</si>
  <si>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</si>
  <si>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</si>
  <si>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</si>
  <si>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</si>
  <si>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</si>
  <si>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</si>
  <si>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</si>
  <si>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</si>
  <si>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</si>
  <si>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</si>
  <si>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</si>
  <si>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</si>
  <si>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</si>
  <si>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</si>
  <si>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</si>
  <si>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</si>
  <si>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</si>
  <si>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</si>
  <si>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</si>
  <si>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</si>
  <si>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</si>
  <si>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</si>
  <si>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</si>
  <si>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</si>
  <si>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</si>
  <si>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</si>
  <si>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</si>
  <si>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</si>
  <si>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</si>
  <si>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</si>
  <si>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</si>
  <si>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</si>
  <si>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</si>
  <si>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</si>
  <si>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</si>
  <si>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</si>
  <si>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</si>
  <si>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</si>
  <si>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</si>
  <si>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</si>
  <si>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</si>
  <si>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</si>
  <si>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</si>
  <si>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</si>
  <si>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</si>
  <si>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</si>
  <si>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</si>
  <si>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</si>
  <si>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</si>
  <si>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</si>
  <si>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</si>
  <si>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</si>
  <si>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</si>
  <si>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</si>
  <si>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</si>
  <si>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</si>
  <si>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</si>
  <si>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</si>
  <si>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</si>
  <si>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</si>
  <si>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</si>
  <si>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</si>
  <si>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</si>
  <si>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</si>
  <si>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</si>
  <si>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</si>
  <si>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</si>
  <si>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</si>
  <si>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</si>
  <si>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</si>
  <si>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</si>
  <si>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</si>
  <si>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</si>
  <si>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</si>
  <si>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</si>
  <si>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</si>
  <si>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</si>
  <si>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</si>
  <si>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</si>
  <si>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</si>
  <si>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</si>
  <si>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</si>
  <si>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</si>
  <si>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</si>
  <si>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</si>
  <si>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</si>
  <si>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</si>
  <si>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</si>
  <si>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</si>
  <si>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</si>
  <si>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</si>
  <si>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</si>
  <si>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</si>
  <si>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</si>
  <si>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</si>
  <si>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</si>
  <si>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</si>
  <si>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</si>
  <si>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</si>
  <si>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</si>
  <si>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</si>
  <si>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</si>
  <si>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</si>
  <si>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</si>
  <si>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</si>
  <si>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</si>
  <si>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</si>
  <si>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</si>
  <si>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</si>
  <si>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</si>
  <si>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</si>
  <si>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</si>
  <si>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</si>
  <si>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</si>
  <si>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</si>
  <si>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</si>
  <si>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</si>
  <si>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</si>
  <si>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</si>
  <si>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</si>
  <si>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</si>
  <si>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</si>
  <si>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</si>
  <si>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</si>
  <si>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</si>
  <si>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</si>
  <si>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</si>
  <si>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</si>
  <si>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</si>
  <si>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</si>
  <si>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</si>
  <si>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</si>
  <si>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</si>
  <si>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</si>
  <si>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</si>
  <si>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</si>
  <si>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</si>
  <si>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</si>
  <si>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</si>
  <si>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</si>
  <si>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</si>
  <si>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</si>
  <si>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</si>
  <si>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</si>
  <si>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</si>
  <si>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</si>
  <si>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</si>
  <si>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</si>
  <si>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</si>
  <si>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</si>
  <si>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</si>
  <si>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</si>
  <si>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</si>
  <si>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</si>
  <si>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</si>
  <si>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</si>
  <si>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</si>
  <si>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</si>
  <si>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</si>
  <si>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</si>
  <si>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</si>
  <si>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</si>
  <si>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</si>
  <si>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</si>
  <si>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</si>
  <si>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</si>
  <si>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</si>
  <si>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</si>
  <si>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</si>
  <si>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</si>
  <si>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</si>
  <si>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</si>
  <si>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</si>
  <si>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</si>
  <si>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</si>
  <si>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</si>
  <si>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</si>
  <si>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</si>
  <si>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</si>
  <si>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</si>
  <si>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</si>
  <si>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</si>
  <si>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</si>
  <si>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</si>
  <si>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</si>
  <si>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</si>
  <si>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</si>
  <si>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</si>
  <si>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</si>
  <si>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</si>
  <si>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</si>
  <si>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</si>
  <si>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</si>
  <si>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</si>
  <si>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</si>
  <si>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</si>
  <si>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</si>
  <si>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</si>
  <si>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</si>
  <si>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</si>
  <si>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</si>
  <si>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</si>
  <si>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</si>
  <si>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</si>
  <si>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</si>
  <si>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</si>
  <si>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</si>
  <si>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</si>
  <si>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</si>
  <si>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</si>
  <si>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</si>
  <si>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</si>
  <si>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</si>
  <si>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</si>
  <si>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</si>
  <si>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</si>
  <si>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</si>
  <si>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</si>
  <si>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</si>
  <si>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</si>
  <si>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</si>
  <si>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</si>
  <si>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</si>
  <si>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</si>
  <si>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</si>
  <si>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</si>
  <si>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</si>
  <si>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</si>
  <si>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</si>
  <si>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</si>
  <si>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</si>
  <si>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</si>
  <si>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</si>
  <si>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</si>
  <si>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</si>
  <si>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</si>
  <si>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</si>
  <si>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</si>
  <si>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</si>
  <si>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</si>
  <si>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</si>
  <si>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</si>
  <si>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</si>
  <si>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</si>
  <si>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</si>
  <si>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</si>
  <si>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</si>
  <si>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</si>
  <si>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</si>
  <si>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</si>
  <si>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</si>
  <si>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</si>
  <si>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</si>
  <si>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</si>
  <si>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</si>
  <si>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</si>
  <si>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</si>
  <si>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</si>
  <si>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</si>
  <si>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</si>
  <si>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</si>
  <si>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</si>
  <si>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</si>
  <si>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</si>
  <si>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</si>
  <si>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</si>
  <si>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</si>
  <si>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</si>
  <si>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</si>
  <si>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</si>
  <si>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</si>
  <si>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</si>
  <si>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</si>
  <si>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</si>
  <si>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</si>
  <si>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</si>
  <si>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</si>
  <si>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</si>
  <si>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</si>
  <si>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</si>
  <si>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</si>
  <si>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</si>
  <si>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</si>
  <si>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</si>
  <si>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</si>
  <si>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</si>
  <si>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</si>
  <si>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</si>
  <si>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</si>
  <si>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</si>
  <si>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</si>
  <si>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</si>
  <si>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</si>
  <si>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</si>
  <si>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</si>
  <si>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</si>
  <si>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</si>
  <si>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</si>
  <si>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</si>
  <si>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</si>
  <si>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</si>
  <si>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</si>
  <si>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</si>
  <si>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</si>
  <si>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</si>
  <si>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</si>
  <si>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</si>
  <si>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</si>
  <si>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</si>
  <si>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</si>
  <si>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</si>
  <si>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</si>
  <si>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</si>
  <si>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</si>
  <si>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</si>
  <si>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</si>
  <si>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</si>
  <si>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</si>
  <si>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</si>
  <si>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</si>
  <si>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</si>
  <si>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</si>
  <si>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</si>
  <si>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</si>
  <si>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</si>
  <si>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</si>
  <si>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</si>
  <si>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</si>
  <si>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</si>
  <si>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</si>
  <si>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</si>
  <si>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</si>
  <si>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</si>
  <si>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</si>
  <si>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</si>
  <si>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</si>
  <si>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</si>
  <si>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</si>
  <si>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</si>
  <si>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</si>
  <si>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</si>
  <si>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</si>
  <si>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</si>
  <si>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</si>
  <si>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</si>
  <si>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</si>
  <si>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</si>
  <si>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</si>
  <si>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</si>
  <si>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</si>
  <si>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</si>
  <si>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</si>
  <si>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</si>
  <si>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</si>
  <si>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</si>
  <si>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</si>
  <si>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</si>
  <si>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</si>
  <si>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</si>
  <si>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</si>
  <si>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</si>
  <si>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</si>
  <si>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</si>
  <si>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</si>
  <si>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</si>
  <si>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</si>
  <si>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</si>
  <si>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</si>
  <si>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</si>
  <si>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</si>
  <si>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</si>
  <si>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</si>
  <si>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</si>
  <si>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</si>
  <si>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</si>
  <si>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</si>
  <si>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</si>
  <si>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</si>
  <si>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</si>
  <si>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</si>
  <si>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</si>
  <si>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</si>
  <si>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</si>
  <si>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</si>
  <si>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</si>
  <si>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</si>
  <si>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</si>
  <si>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</si>
  <si>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</si>
  <si>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</si>
  <si>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</si>
  <si>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</si>
  <si>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</si>
  <si>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</si>
  <si>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</si>
  <si>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</si>
  <si>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</si>
  <si>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</si>
  <si>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</si>
  <si>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</si>
  <si>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</si>
  <si>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</si>
  <si>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</si>
  <si>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</si>
  <si>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</si>
  <si>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</si>
  <si>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</si>
  <si>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</si>
  <si>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</si>
  <si>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</si>
  <si>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</si>
  <si>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</si>
  <si>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</si>
  <si>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</si>
  <si>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</si>
  <si>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</si>
  <si>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</si>
  <si>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</si>
  <si>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</si>
  <si>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</si>
  <si>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</si>
  <si>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</si>
  <si>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</si>
  <si>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</si>
  <si>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</si>
  <si>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</si>
  <si>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</si>
  <si>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</si>
  <si>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</si>
  <si>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</si>
  <si>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</si>
  <si>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</si>
  <si>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</si>
  <si>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</si>
  <si>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</si>
  <si>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</si>
  <si>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</si>
  <si>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</si>
  <si>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</si>
  <si>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</si>
  <si>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</si>
  <si>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</si>
  <si>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</si>
  <si>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</si>
  <si>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</si>
  <si>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</si>
  <si>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</si>
  <si>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</si>
  <si>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</si>
  <si>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</si>
  <si>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</si>
  <si>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</si>
  <si>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</si>
  <si>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</si>
  <si>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</si>
  <si>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</si>
  <si>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</si>
  <si>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</si>
  <si>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</si>
  <si>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</si>
  <si>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</si>
  <si>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</si>
  <si>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</si>
  <si>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</si>
  <si>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</si>
  <si>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</si>
  <si>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</si>
  <si>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</si>
  <si>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</si>
  <si>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</si>
  <si>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</si>
  <si>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</si>
  <si>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</si>
  <si>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</si>
  <si>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</si>
  <si>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</si>
  <si>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</si>
  <si>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</si>
  <si>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</si>
  <si>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</si>
  <si>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</si>
  <si>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</si>
  <si>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</si>
  <si>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</si>
  <si>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</si>
  <si>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</si>
  <si>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</si>
  <si>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</si>
  <si>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</si>
  <si>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</si>
  <si>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</si>
  <si>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</si>
  <si>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</si>
  <si>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</si>
  <si>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</si>
  <si>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</si>
  <si>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</si>
  <si>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</si>
  <si>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</si>
  <si>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</si>
  <si>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</si>
  <si>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</si>
  <si>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</si>
  <si>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</si>
  <si>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</si>
  <si>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</si>
  <si>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</si>
  <si>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</si>
  <si>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</si>
  <si>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</si>
  <si>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</si>
  <si>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</si>
  <si>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</si>
  <si>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</si>
  <si>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</si>
  <si>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</si>
  <si>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</si>
  <si>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</si>
  <si>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</si>
  <si>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</si>
  <si>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</si>
  <si>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</si>
  <si>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</si>
  <si>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</si>
  <si>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</si>
  <si>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</si>
  <si>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</si>
  <si>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</si>
  <si>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</si>
  <si>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</si>
  <si>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</si>
  <si>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</si>
  <si>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</si>
  <si>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</si>
  <si>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</si>
  <si>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</si>
  <si>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</si>
  <si>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</si>
  <si>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</si>
  <si>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</si>
  <si>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</si>
  <si>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</si>
  <si>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</si>
  <si>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</si>
  <si>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</si>
  <si>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</si>
  <si>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</si>
  <si>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</si>
  <si>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</si>
  <si>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</si>
  <si>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</si>
  <si>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</si>
  <si>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</si>
  <si>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</si>
  <si>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</si>
  <si>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</si>
  <si>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</si>
  <si>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</si>
  <si>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</si>
  <si>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</si>
  <si>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</si>
  <si>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</si>
  <si>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</si>
  <si>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</si>
  <si>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</si>
  <si>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</si>
  <si>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</si>
  <si>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</si>
  <si>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</si>
  <si>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</si>
  <si>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</si>
  <si>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</si>
  <si>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</si>
  <si>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</si>
  <si>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</si>
  <si>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</si>
  <si>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</si>
  <si>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</si>
  <si>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</si>
  <si>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</si>
  <si>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</si>
  <si>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</si>
  <si>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</si>
  <si>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</si>
  <si>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</si>
  <si>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</si>
  <si>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</si>
  <si>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</si>
  <si>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</si>
  <si>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</si>
  <si>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</si>
  <si>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</si>
  <si>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</si>
  <si>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</si>
  <si>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</si>
  <si>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</si>
  <si>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</si>
  <si>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</si>
  <si>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</si>
  <si>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</si>
  <si>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</si>
  <si>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</si>
  <si>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</si>
  <si>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</si>
  <si>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</si>
  <si>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</si>
  <si>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</si>
  <si>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</si>
  <si>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</si>
  <si>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</si>
  <si>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</si>
  <si>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</si>
  <si>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</si>
  <si>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</si>
  <si>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</si>
  <si>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</si>
  <si>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</si>
  <si>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</si>
  <si>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</si>
  <si>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</si>
  <si>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</si>
  <si>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</si>
  <si>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</si>
  <si>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</si>
  <si>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</si>
  <si>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</si>
  <si>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</si>
  <si>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</si>
  <si>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</si>
  <si>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</si>
  <si>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</si>
  <si>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</si>
  <si>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</si>
  <si>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</si>
  <si>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</si>
  <si>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</si>
  <si>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</si>
  <si>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</si>
  <si>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</si>
  <si>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</si>
  <si>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</si>
  <si>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</si>
  <si>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</si>
  <si>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</si>
  <si>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</si>
  <si>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</si>
  <si>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</si>
  <si>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</si>
  <si>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</si>
  <si>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</si>
  <si>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</si>
  <si>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</si>
  <si>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</si>
  <si>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</si>
  <si>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</si>
  <si>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</si>
  <si>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</si>
  <si>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</si>
  <si>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</si>
  <si>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</si>
  <si>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</si>
  <si>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</si>
  <si>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</si>
  <si>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</si>
  <si>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</si>
  <si>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</si>
  <si>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</si>
  <si>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</si>
  <si>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</si>
  <si>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</si>
  <si>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</si>
  <si>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</si>
  <si>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</si>
  <si>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</si>
  <si>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</si>
  <si>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</si>
  <si>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</si>
  <si>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</si>
  <si>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</si>
  <si>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</si>
  <si>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</si>
  <si>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</si>
  <si>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</si>
  <si>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</si>
  <si>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</si>
  <si>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</si>
  <si>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</si>
  <si>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</si>
  <si>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</si>
  <si>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</si>
  <si>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</si>
  <si>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</si>
  <si>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</si>
  <si>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</si>
  <si>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</si>
  <si>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</si>
  <si>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</si>
  <si>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</si>
  <si>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</si>
  <si>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</si>
  <si>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</si>
  <si>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</si>
  <si>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</si>
  <si>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</si>
  <si>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</si>
  <si>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</si>
  <si>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</si>
  <si>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</si>
  <si>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</si>
  <si>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</si>
  <si>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</si>
  <si>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</si>
  <si>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</si>
  <si>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</si>
  <si>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</si>
  <si>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</si>
  <si>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</si>
  <si>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</si>
  <si>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</si>
  <si>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</si>
  <si>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</si>
  <si>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</si>
  <si>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</si>
  <si>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</si>
  <si>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</si>
  <si>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</si>
  <si>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</si>
  <si>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</si>
  <si>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</si>
  <si>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</si>
  <si>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</si>
  <si>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</si>
  <si>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</si>
  <si>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</si>
  <si>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</si>
  <si>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</si>
  <si>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</si>
  <si>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</si>
  <si>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</si>
  <si>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</si>
  <si>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</si>
  <si>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</si>
  <si>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</si>
  <si>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</si>
  <si>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</si>
  <si>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</si>
  <si>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</si>
  <si>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</si>
  <si>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</si>
  <si>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</si>
  <si>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</si>
  <si>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</si>
  <si>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</si>
  <si>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</si>
  <si>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</si>
  <si>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</si>
  <si>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</si>
  <si>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</si>
  <si>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</si>
  <si>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</si>
  <si>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</si>
  <si>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</si>
  <si>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</si>
  <si>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</si>
  <si>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</si>
  <si>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</si>
  <si>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</si>
  <si>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</si>
  <si>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</si>
  <si>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</si>
  <si>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</si>
  <si>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</si>
  <si>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</si>
  <si>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</si>
  <si>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</si>
  <si>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</si>
  <si>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</si>
  <si>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</si>
  <si>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</si>
  <si>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</si>
  <si>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</si>
  <si>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</si>
  <si>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</si>
  <si>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</si>
  <si>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</si>
  <si>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</si>
  <si>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</si>
  <si>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</si>
  <si>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</si>
  <si>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</si>
  <si>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</si>
  <si>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</si>
  <si>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</si>
  <si>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</si>
  <si>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</si>
  <si>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</si>
  <si>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</si>
  <si>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</si>
  <si>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</si>
  <si>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</si>
  <si>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</si>
  <si>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</si>
  <si>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</si>
  <si>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</si>
  <si>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</si>
  <si>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</si>
  <si>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</si>
  <si>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</si>
  <si>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</si>
  <si>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</si>
  <si>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</si>
  <si>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</si>
  <si>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</si>
  <si>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</si>
  <si>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</si>
  <si>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</si>
  <si>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</si>
  <si>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</si>
  <si>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</si>
  <si>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</si>
  <si>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</si>
  <si>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</si>
  <si>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</si>
  <si>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</si>
  <si>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</si>
  <si>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</si>
  <si>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</si>
  <si>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</si>
  <si>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</si>
  <si>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</si>
  <si>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</si>
  <si>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</si>
  <si>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</si>
  <si>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</si>
  <si>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</si>
  <si>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</si>
  <si>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</si>
  <si>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</si>
  <si>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</si>
  <si>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</si>
  <si>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</si>
  <si>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</si>
  <si>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</si>
  <si>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</si>
  <si>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</si>
  <si>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</si>
  <si>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</si>
  <si>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</si>
  <si>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</si>
  <si>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</si>
  <si>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</si>
  <si>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</si>
  <si>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</si>
  <si>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</si>
  <si>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</si>
  <si>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</si>
  <si>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</si>
  <si>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</si>
  <si>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</si>
  <si>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</si>
  <si>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</si>
  <si>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</si>
  <si>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</si>
  <si>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</si>
  <si>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</si>
  <si>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</si>
  <si>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</si>
  <si>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</si>
  <si>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</si>
  <si>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</si>
  <si>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</si>
  <si>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</si>
  <si>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</si>
  <si>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</si>
  <si>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</si>
  <si>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</si>
  <si>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</si>
  <si>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</si>
  <si>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</si>
  <si>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</si>
  <si>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</si>
  <si>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</si>
  <si>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</si>
  <si>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</si>
  <si>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</si>
  <si>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</si>
  <si>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</si>
  <si>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</si>
  <si>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</si>
  <si>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</si>
  <si>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</si>
  <si>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</si>
  <si>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</si>
  <si>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</si>
  <si>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</si>
  <si>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</si>
  <si>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</si>
  <si>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</si>
  <si>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</si>
  <si>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</si>
  <si>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</si>
  <si>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</si>
  <si>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</si>
  <si>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</si>
  <si>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</si>
  <si>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</si>
  <si>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</si>
  <si>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</si>
  <si>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</si>
  <si>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</si>
  <si>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</si>
  <si>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</si>
  <si>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</si>
  <si>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</si>
  <si>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</si>
  <si>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</si>
  <si>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</si>
  <si>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</si>
  <si>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</si>
  <si>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</si>
  <si>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</si>
  <si>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</si>
  <si>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</si>
  <si>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</si>
  <si>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</si>
  <si>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</si>
  <si>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</si>
  <si>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</si>
  <si>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</si>
  <si>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</si>
  <si>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</si>
  <si>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</si>
  <si>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</si>
  <si>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</si>
  <si>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</si>
  <si>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</si>
  <si>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</si>
  <si>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</si>
  <si>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</si>
  <si>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</si>
  <si>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</si>
  <si>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</si>
  <si>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</si>
  <si>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</si>
  <si>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</si>
  <si>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</si>
  <si>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</si>
  <si>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</si>
  <si>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</si>
  <si>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</si>
  <si>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</si>
  <si>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</si>
  <si>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</si>
  <si>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</si>
  <si>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</si>
  <si>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</si>
  <si>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</si>
  <si>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</si>
  <si>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</si>
  <si>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</si>
  <si>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</si>
  <si>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</si>
  <si>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</si>
  <si>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</si>
  <si>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</si>
  <si>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</si>
  <si>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</si>
  <si>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</si>
  <si>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</si>
  <si>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</si>
  <si>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</si>
  <si>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</si>
  <si>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</si>
  <si>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</si>
  <si>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</si>
  <si>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</si>
  <si>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</si>
  <si>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</si>
  <si>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</si>
  <si>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</si>
  <si>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</si>
  <si>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</si>
  <si>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</si>
  <si>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</si>
  <si>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</si>
  <si>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</si>
  <si>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</si>
  <si>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</si>
  <si>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</si>
  <si>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</si>
  <si>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</si>
  <si>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</si>
  <si>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</si>
  <si>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</si>
  <si>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</si>
  <si>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</si>
  <si>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</si>
  <si>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</si>
  <si>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</si>
  <si>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</si>
  <si>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</si>
  <si>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</si>
  <si>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</si>
  <si>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</si>
  <si>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</si>
  <si>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</si>
  <si>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</si>
  <si>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</si>
  <si>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</si>
  <si>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</si>
  <si>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</si>
  <si>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</si>
  <si>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</si>
  <si>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</si>
  <si>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</si>
  <si>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</si>
  <si>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</si>
  <si>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</si>
  <si>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</si>
  <si>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</si>
  <si>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</si>
  <si>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</si>
  <si>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</si>
  <si>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</si>
  <si>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</si>
  <si>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</si>
  <si>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</si>
  <si>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</si>
  <si>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</si>
  <si>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</si>
  <si>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</si>
  <si>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</si>
  <si>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</si>
  <si>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</si>
  <si>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</si>
  <si>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</si>
  <si>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</si>
  <si>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</si>
  <si>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</si>
  <si>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</si>
  <si>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</si>
  <si>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</si>
  <si>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</si>
  <si>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</si>
  <si>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</si>
  <si>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</si>
  <si>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</si>
  <si>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</si>
  <si>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</si>
  <si>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</si>
  <si>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</si>
  <si>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</si>
  <si>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</si>
  <si>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</si>
  <si>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</si>
  <si>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</si>
  <si>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</si>
  <si>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</si>
  <si>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</si>
  <si>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</si>
  <si>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</si>
  <si>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</si>
  <si>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</si>
  <si>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</si>
  <si>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</si>
  <si>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</si>
  <si>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</si>
  <si>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</si>
  <si>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</si>
  <si>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</si>
  <si>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</si>
  <si>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</si>
  <si>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</si>
  <si>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</si>
  <si>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</si>
  <si>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</si>
  <si>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</si>
  <si>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</si>
  <si>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</si>
  <si>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</si>
  <si>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</si>
  <si>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</si>
  <si>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</si>
  <si>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</si>
  <si>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</si>
  <si>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</si>
  <si>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</si>
  <si>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</si>
  <si>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</si>
  <si>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</si>
  <si>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</si>
  <si>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</si>
  <si>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</si>
  <si>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</si>
  <si>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</si>
  <si>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</si>
  <si>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</si>
  <si>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</si>
  <si>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</si>
  <si>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</si>
  <si>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</si>
  <si>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</si>
  <si>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</si>
  <si>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</si>
  <si>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</si>
  <si>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</si>
  <si>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</si>
  <si>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</si>
  <si>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</si>
  <si>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</si>
  <si>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</si>
  <si>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</si>
  <si>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</si>
  <si>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</si>
  <si>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</si>
  <si>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</si>
  <si>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</si>
  <si>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</si>
  <si>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</si>
  <si>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</si>
  <si>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</si>
  <si>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</si>
  <si>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</si>
  <si>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</si>
  <si>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</si>
  <si>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</si>
  <si>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</si>
  <si>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</si>
  <si>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</si>
  <si>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</si>
  <si>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</si>
  <si>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</si>
  <si>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</si>
  <si>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</si>
  <si>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</si>
  <si>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</si>
  <si>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</si>
  <si>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</si>
  <si>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</si>
  <si>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</si>
  <si>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</si>
  <si>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</si>
  <si>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</si>
  <si>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</si>
  <si>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</si>
  <si>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</si>
  <si>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</si>
  <si>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</si>
  <si>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</si>
  <si>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</si>
  <si>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</si>
  <si>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</si>
  <si>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</si>
  <si>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</si>
  <si>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</si>
  <si>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</si>
  <si>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</si>
  <si>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</si>
  <si>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</si>
  <si>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</si>
  <si>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</si>
  <si>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</si>
  <si>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</si>
  <si>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</si>
  <si>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</si>
  <si>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</si>
  <si>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</si>
  <si>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</si>
  <si>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</si>
  <si>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</si>
  <si>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</si>
  <si>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</si>
  <si>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</si>
  <si>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</si>
  <si>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</si>
  <si>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</si>
  <si>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</si>
  <si>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</si>
  <si>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</si>
  <si>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</si>
  <si>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</si>
  <si>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</si>
  <si>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</si>
  <si>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</si>
  <si>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</si>
  <si>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</si>
  <si>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</si>
  <si>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</si>
  <si>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</si>
  <si>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</si>
  <si>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</si>
  <si>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</si>
  <si>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</si>
  <si>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</si>
  <si>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</si>
  <si>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</si>
  <si>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</si>
  <si>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</si>
  <si>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</si>
  <si>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</si>
  <si>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</si>
  <si>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</si>
  <si>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</si>
  <si>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</si>
  <si>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</si>
  <si>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</si>
  <si>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</si>
  <si>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</si>
  <si>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</si>
  <si>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</si>
  <si>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</si>
  <si>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</si>
  <si>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</si>
  <si>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</si>
  <si>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</si>
  <si>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</si>
  <si>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</si>
  <si>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</si>
  <si>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</si>
  <si>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</si>
  <si>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</si>
  <si>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</si>
  <si>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</si>
  <si>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</si>
  <si>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</si>
  <si>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</si>
  <si>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</si>
  <si>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</si>
  <si>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</si>
  <si>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</si>
  <si>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</si>
  <si>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</si>
  <si>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</si>
  <si>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</si>
  <si>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</si>
  <si>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</si>
  <si>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</si>
  <si>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</si>
  <si>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</si>
  <si>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</si>
  <si>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</si>
  <si>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</si>
  <si>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</si>
  <si>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</si>
  <si>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</si>
  <si>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</si>
  <si>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</si>
  <si>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</si>
  <si>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</si>
  <si>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</si>
  <si>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</si>
  <si>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</si>
  <si>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</si>
  <si>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</si>
  <si>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</si>
  <si>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</si>
  <si>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</si>
  <si>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</si>
  <si>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</si>
  <si>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</si>
  <si>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</si>
  <si>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</si>
  <si>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</si>
  <si>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</si>
  <si>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</si>
  <si>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</si>
  <si>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</si>
  <si>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</si>
  <si>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</si>
  <si>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</si>
  <si>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</si>
  <si>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</si>
  <si>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</si>
  <si>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</si>
  <si>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</si>
  <si>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</si>
  <si>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</si>
  <si>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</si>
  <si>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</si>
  <si>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</si>
  <si>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</si>
  <si>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</si>
  <si>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</si>
  <si>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</si>
  <si>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</si>
  <si>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</si>
  <si>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</si>
  <si>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</si>
  <si>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</si>
  <si>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</si>
  <si>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</si>
  <si>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</si>
  <si>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</si>
  <si>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</si>
  <si>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</si>
  <si>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</si>
  <si>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</si>
  <si>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</si>
  <si>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</si>
  <si>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</si>
  <si>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</si>
  <si>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</si>
  <si>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</si>
  <si>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</si>
  <si>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</si>
  <si>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</si>
  <si>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</si>
  <si>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</si>
  <si>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</si>
  <si>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</si>
  <si>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</si>
  <si>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</si>
  <si>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</si>
  <si>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</si>
  <si>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</si>
  <si>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</si>
  <si>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</si>
  <si>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</si>
  <si>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</si>
  <si>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</si>
  <si>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</si>
  <si>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</si>
  <si>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</si>
  <si>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</si>
  <si>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</si>
  <si>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</si>
  <si>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</si>
  <si>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</si>
  <si>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</si>
  <si>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</si>
  <si>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</si>
  <si>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</si>
  <si>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</si>
  <si>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</si>
  <si>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</si>
  <si>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</si>
  <si>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</si>
  <si>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</si>
  <si>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</si>
  <si>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</si>
  <si>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</si>
  <si>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</si>
  <si>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</si>
  <si>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</si>
  <si>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</si>
  <si>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</si>
  <si>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</si>
  <si>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</si>
  <si>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</si>
  <si>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</si>
  <si>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</si>
  <si>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</si>
  <si>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</si>
  <si>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</si>
  <si>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</si>
  <si>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</si>
  <si>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</si>
  <si>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</si>
  <si>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</si>
  <si>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</si>
  <si>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</si>
  <si>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</si>
  <si>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</si>
  <si>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</si>
  <si>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</si>
  <si>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</si>
  <si>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</si>
  <si>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</si>
  <si>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</si>
  <si>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</si>
  <si>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</si>
  <si>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</si>
  <si>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</si>
  <si>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</si>
  <si>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</si>
  <si>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</si>
  <si>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</si>
  <si>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</si>
  <si>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</si>
  <si>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</si>
  <si>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</si>
  <si>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</si>
  <si>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</si>
  <si>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</si>
  <si>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</si>
  <si>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</si>
  <si>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</si>
  <si>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</si>
  <si>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</si>
  <si>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</si>
  <si>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</si>
  <si>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</si>
  <si>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</si>
  <si>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</si>
  <si>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</si>
  <si>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</si>
  <si>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</si>
  <si>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</si>
  <si>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</si>
  <si>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</si>
  <si>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</si>
  <si>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</si>
  <si>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</si>
  <si>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</si>
  <si>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</si>
  <si>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</si>
  <si>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</si>
  <si>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</si>
  <si>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</si>
  <si>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</si>
  <si>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</si>
  <si>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</si>
  <si>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</si>
  <si>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</si>
  <si>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</si>
  <si>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</si>
  <si>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</si>
  <si>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</si>
  <si>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</si>
  <si>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</si>
  <si>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</si>
  <si>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</si>
  <si>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</si>
  <si>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</si>
  <si>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</si>
  <si>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</si>
  <si>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</si>
  <si>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</si>
  <si>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</si>
  <si>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</si>
  <si>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</si>
  <si>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</si>
  <si>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</si>
  <si>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</si>
  <si>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</si>
  <si>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</si>
  <si>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</si>
  <si>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</si>
  <si>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</si>
  <si>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</si>
  <si>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</si>
  <si>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</si>
  <si>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</si>
  <si>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</si>
  <si>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</si>
  <si>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</si>
  <si>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</si>
  <si>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</si>
  <si>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</si>
  <si>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</si>
  <si>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</si>
  <si>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</si>
  <si>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</si>
  <si>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</si>
  <si>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</si>
  <si>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</si>
  <si>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</si>
  <si>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</si>
  <si>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</si>
  <si>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</si>
  <si>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</si>
  <si>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</si>
  <si>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</si>
  <si>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</si>
  <si>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</si>
  <si>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</si>
  <si>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</si>
  <si>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</si>
  <si>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</si>
  <si>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</si>
  <si>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</si>
  <si>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</si>
  <si>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</si>
  <si>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</si>
  <si>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</si>
  <si>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</si>
  <si>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</si>
  <si>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</si>
  <si>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</si>
  <si>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</si>
  <si>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</si>
  <si>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</si>
  <si>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</si>
  <si>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</si>
  <si>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</si>
  <si>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</si>
  <si>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</si>
  <si>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</si>
  <si>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</si>
  <si>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</si>
  <si>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</si>
  <si>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</si>
  <si>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</si>
  <si>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</si>
  <si>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</si>
  <si>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</si>
  <si>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</si>
  <si>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</si>
  <si>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</si>
  <si>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</si>
  <si>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</si>
  <si>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</si>
  <si>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</si>
  <si>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</si>
  <si>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</si>
  <si>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</si>
  <si>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</si>
  <si>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</si>
  <si>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</si>
  <si>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</si>
  <si>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</si>
  <si>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</si>
  <si>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</si>
  <si>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</si>
  <si>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</si>
  <si>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</si>
  <si>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</si>
  <si>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</si>
  <si>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</si>
  <si>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</si>
  <si>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</si>
  <si>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</si>
  <si>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</si>
  <si>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</si>
  <si>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</si>
  <si>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</si>
  <si>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</si>
  <si>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</si>
  <si>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</si>
  <si>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</si>
  <si>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</si>
  <si>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</si>
  <si>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</si>
  <si>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</si>
  <si>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</si>
  <si>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</si>
  <si>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</si>
  <si>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</si>
  <si>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</si>
  <si>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</si>
  <si>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</si>
  <si>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</si>
  <si>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</si>
  <si>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</si>
  <si>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</si>
  <si>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</si>
  <si>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</si>
  <si>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</si>
  <si>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</si>
  <si>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</si>
  <si>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</si>
  <si>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</si>
  <si>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</si>
  <si>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</si>
  <si>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</si>
  <si>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</si>
  <si>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</si>
  <si>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</si>
  <si>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</si>
  <si>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</si>
  <si>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</si>
  <si>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</si>
  <si>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</si>
  <si>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</si>
  <si>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</si>
  <si>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</si>
  <si>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</si>
  <si>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</si>
  <si>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</si>
  <si>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</si>
  <si>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</si>
  <si>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</si>
  <si>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</si>
  <si>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</si>
  <si>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</si>
  <si>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</si>
  <si>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</si>
  <si>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</si>
  <si>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</si>
  <si>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</si>
  <si>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</si>
  <si>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</si>
  <si>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</si>
  <si>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</si>
  <si>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</si>
  <si>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</si>
  <si>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</si>
  <si>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</si>
  <si>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</si>
  <si>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</si>
  <si>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</si>
  <si>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</si>
  <si>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</si>
  <si>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</si>
  <si>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</si>
  <si>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</si>
  <si>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</si>
  <si>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</si>
  <si>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</si>
  <si>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</si>
  <si>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</si>
  <si>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</si>
  <si>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</si>
  <si>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</si>
  <si>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</si>
  <si>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</si>
  <si>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</si>
  <si>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</si>
  <si>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</si>
  <si>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</si>
  <si>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</si>
  <si>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</si>
  <si>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</si>
  <si>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</si>
  <si>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</si>
  <si>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</si>
  <si>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</si>
  <si>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</si>
  <si>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</si>
  <si>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</si>
  <si>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</si>
  <si>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</si>
  <si>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</si>
  <si>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</si>
  <si>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</si>
  <si>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</si>
  <si>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</si>
  <si>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</si>
  <si>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</si>
  <si>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</si>
  <si>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</si>
  <si>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</si>
  <si>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</si>
  <si>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</si>
  <si>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</si>
  <si>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</si>
  <si>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</si>
  <si>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</si>
  <si>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</si>
  <si>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</si>
  <si>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</si>
  <si>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</si>
  <si>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</si>
  <si>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</si>
  <si>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</si>
  <si>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</si>
  <si>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</si>
  <si>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</si>
  <si>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</si>
  <si>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</si>
  <si>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</si>
  <si>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</si>
  <si>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</si>
  <si>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</si>
  <si>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</si>
  <si>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</si>
  <si>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</si>
  <si>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</si>
  <si>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</si>
  <si>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</si>
  <si>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</si>
  <si>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</si>
  <si>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</si>
  <si>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</si>
  <si>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</si>
  <si>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</si>
  <si>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</si>
  <si>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</si>
  <si>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</si>
  <si>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</si>
  <si>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</si>
  <si>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</si>
  <si>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</si>
  <si>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</si>
  <si>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</si>
  <si>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</si>
  <si>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</si>
  <si>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</si>
  <si>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</si>
  <si>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</si>
  <si>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</si>
  <si>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</si>
  <si>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</si>
  <si>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</si>
  <si>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</si>
  <si>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</si>
  <si>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</si>
  <si>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</si>
  <si>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</si>
  <si>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</si>
  <si>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</si>
  <si>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</si>
  <si>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</si>
  <si>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</si>
  <si>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</si>
  <si>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</si>
  <si>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</si>
  <si>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</si>
  <si>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</si>
  <si>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</si>
  <si>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</si>
  <si>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</si>
  <si>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</si>
  <si>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</si>
  <si>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</si>
  <si>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</si>
  <si>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</si>
  <si>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</si>
  <si>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</si>
  <si>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</si>
  <si>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</si>
  <si>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</si>
  <si>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</si>
  <si>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</si>
  <si>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</si>
  <si>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</si>
  <si>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</si>
  <si>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</si>
  <si>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</si>
  <si>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</si>
  <si>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</si>
  <si>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</si>
  <si>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</si>
  <si>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</si>
  <si>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</si>
  <si>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</si>
  <si>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</si>
  <si>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</si>
  <si>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</si>
  <si>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</si>
  <si>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</si>
  <si>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</si>
  <si>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</si>
  <si>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</si>
  <si>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</si>
  <si>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</si>
  <si>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</si>
  <si>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</si>
  <si>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</si>
  <si>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</si>
  <si>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</si>
  <si>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</si>
  <si>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</si>
  <si>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</si>
  <si>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</si>
  <si>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</si>
  <si>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</si>
  <si>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</si>
  <si>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</si>
  <si>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</si>
  <si>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</si>
  <si>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</si>
  <si>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</si>
  <si>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</si>
  <si>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</si>
  <si>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</si>
  <si>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</si>
  <si>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</si>
  <si>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</si>
  <si>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</si>
  <si>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</si>
  <si>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</si>
  <si>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</si>
  <si>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</si>
  <si>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</si>
  <si>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</si>
  <si>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</si>
  <si>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</si>
  <si>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</si>
  <si>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</si>
  <si>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</si>
  <si>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</si>
  <si>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</si>
  <si>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</si>
  <si>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</si>
  <si>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</si>
  <si>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</si>
  <si>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</si>
  <si>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</si>
  <si>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</si>
  <si>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</si>
  <si>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</si>
  <si>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</si>
  <si>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</si>
  <si>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</si>
  <si>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</si>
  <si>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</si>
  <si>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</si>
  <si>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</si>
  <si>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</si>
  <si>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</si>
  <si>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</si>
  <si>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</si>
  <si>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</si>
  <si>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</si>
  <si>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</si>
  <si>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</si>
  <si>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</si>
  <si>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</si>
  <si>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</si>
  <si>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</si>
  <si>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</si>
  <si>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</si>
  <si>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</si>
  <si>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</si>
  <si>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</si>
  <si>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</si>
  <si>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</si>
  <si>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</si>
  <si>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</si>
  <si>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</si>
  <si>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</si>
  <si>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</si>
  <si>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</si>
  <si>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</si>
  <si>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</si>
  <si>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</si>
  <si>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</si>
  <si>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</si>
  <si>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</si>
  <si>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</si>
  <si>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</si>
  <si>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</si>
  <si>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</si>
  <si>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</si>
  <si>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</si>
  <si>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</si>
  <si>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</si>
  <si>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</si>
  <si>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</si>
  <si>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</si>
  <si>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</si>
  <si>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</si>
  <si>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</si>
  <si>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</si>
  <si>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</si>
  <si>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</si>
  <si>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</si>
  <si>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</si>
  <si>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</si>
  <si>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</si>
  <si>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</si>
  <si>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</si>
  <si>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</si>
  <si>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</si>
  <si>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</si>
  <si>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</si>
  <si>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</si>
  <si>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</si>
  <si>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</si>
  <si>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</si>
  <si>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</si>
  <si>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</si>
  <si>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</si>
  <si>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</si>
  <si>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</si>
  <si>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</si>
  <si>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</si>
  <si>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</si>
  <si>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</si>
  <si>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</si>
  <si>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</si>
  <si>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</si>
  <si>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</si>
  <si>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</si>
  <si>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</si>
  <si>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</si>
  <si>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</si>
  <si>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</si>
  <si>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</si>
  <si>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</si>
  <si>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</si>
  <si>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</si>
  <si>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</si>
  <si>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</si>
  <si>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</si>
  <si>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</si>
  <si>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</si>
  <si>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</si>
  <si>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</si>
  <si>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</si>
  <si>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</si>
  <si>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</si>
  <si>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</si>
  <si>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</si>
  <si>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</si>
  <si>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</si>
  <si>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</si>
  <si>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</si>
  <si>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</si>
  <si>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</si>
  <si>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</si>
  <si>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</si>
  <si>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</si>
  <si>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</si>
  <si>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</si>
  <si>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</si>
  <si>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</si>
  <si>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</si>
  <si>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</si>
  <si>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</si>
  <si>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</si>
  <si>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</si>
  <si>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</si>
  <si>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</si>
  <si>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</si>
  <si>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</si>
  <si>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</si>
  <si>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</si>
  <si>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</si>
  <si>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</si>
  <si>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</si>
  <si>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</si>
  <si>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</si>
  <si>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</si>
  <si>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</si>
  <si>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</si>
  <si>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</si>
  <si>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</si>
  <si>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</si>
  <si>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</si>
  <si>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</si>
  <si>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</si>
  <si>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</si>
  <si>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</si>
  <si>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</si>
  <si>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</si>
  <si>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</si>
  <si>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</si>
  <si>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</si>
  <si>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</si>
  <si>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</si>
  <si>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</si>
  <si>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</si>
  <si>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</si>
  <si>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</si>
  <si>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</si>
  <si>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</si>
  <si>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</si>
  <si>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</si>
  <si>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</si>
  <si>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</si>
  <si>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</si>
  <si>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</si>
  <si>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</si>
  <si>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</si>
  <si>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</si>
  <si>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</si>
  <si>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</si>
  <si>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</si>
  <si>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</si>
  <si>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</si>
  <si>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</si>
  <si>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</si>
  <si>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</si>
  <si>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</si>
  <si>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</si>
  <si>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</si>
  <si>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</si>
  <si>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</si>
  <si>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</si>
  <si>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</si>
  <si>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</si>
  <si>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</si>
  <si>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</si>
  <si>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</si>
  <si>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</si>
  <si>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</si>
  <si>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</si>
  <si>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</si>
  <si>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</si>
  <si>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</si>
  <si>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</si>
  <si>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</si>
  <si>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</si>
  <si>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</si>
  <si>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</si>
  <si>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</si>
  <si>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</si>
  <si>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</si>
  <si>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</si>
  <si>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</si>
  <si>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</si>
  <si>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</si>
  <si>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</si>
  <si>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</si>
  <si>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</si>
  <si>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</si>
  <si>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</si>
  <si>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</si>
  <si>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</si>
  <si>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</si>
  <si>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</si>
  <si>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</si>
  <si>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</si>
  <si>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</si>
  <si>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</si>
  <si>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</si>
  <si>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</si>
  <si>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</si>
  <si>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</si>
  <si>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</si>
  <si>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</si>
  <si>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</si>
  <si>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</si>
  <si>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</si>
  <si>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</si>
  <si>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</si>
  <si>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</si>
  <si>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</si>
  <si>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</si>
  <si>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</si>
  <si>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</si>
  <si>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</si>
  <si>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</si>
  <si>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</si>
  <si>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</si>
  <si>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</si>
  <si>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</si>
  <si>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</si>
  <si>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</si>
  <si>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</si>
  <si>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</si>
  <si>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</si>
  <si>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</si>
  <si>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</si>
  <si>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</si>
  <si>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</si>
  <si>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</si>
  <si>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</si>
  <si>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</si>
  <si>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</si>
  <si>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</si>
  <si>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</si>
  <si>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</si>
  <si>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</si>
  <si>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</si>
  <si>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</si>
  <si>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</si>
  <si>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</si>
  <si>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</si>
  <si>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</si>
  <si>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</si>
  <si>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</si>
  <si>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</si>
  <si>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</si>
  <si>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</si>
  <si>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</si>
  <si>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</si>
  <si>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</si>
  <si>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</si>
  <si>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</si>
  <si>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</si>
  <si>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</si>
  <si>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</si>
  <si>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</si>
  <si>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</si>
  <si>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</si>
  <si>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</si>
  <si>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</si>
  <si>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</si>
  <si>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</si>
  <si>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</si>
  <si>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</si>
  <si>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</si>
  <si>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</si>
  <si>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</si>
  <si>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</si>
  <si>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</si>
  <si>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</si>
  <si>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</si>
  <si>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</si>
  <si>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</si>
  <si>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</si>
  <si>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</si>
  <si>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</si>
  <si>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</si>
  <si>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</si>
  <si>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</si>
  <si>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</si>
  <si>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</si>
  <si>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</si>
  <si>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</si>
  <si>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</si>
  <si>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</si>
  <si>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</si>
  <si>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</si>
  <si>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</si>
  <si>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</si>
  <si>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</si>
  <si>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</si>
  <si>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</si>
  <si>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</si>
  <si>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</si>
  <si>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</si>
  <si>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</si>
  <si>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</si>
  <si>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</si>
  <si>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</si>
  <si>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</si>
  <si>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</si>
  <si>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</si>
  <si>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</si>
  <si>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</si>
  <si>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</si>
  <si>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</si>
  <si>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</si>
  <si>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</si>
  <si>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</si>
  <si>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</si>
  <si>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</si>
  <si>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</si>
  <si>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</si>
  <si>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</si>
  <si>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</si>
  <si>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</si>
  <si>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</si>
  <si>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</si>
  <si>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</si>
  <si>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</si>
  <si>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</si>
  <si>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</si>
  <si>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</si>
  <si>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</si>
  <si>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</si>
  <si>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</si>
  <si>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</si>
  <si>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</si>
  <si>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</si>
  <si>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</si>
  <si>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</si>
  <si>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</si>
  <si>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</si>
  <si>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</si>
  <si>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</si>
  <si>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</si>
  <si>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</si>
  <si>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</si>
  <si>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</si>
  <si>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</si>
  <si>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</si>
  <si>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</si>
  <si>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</si>
  <si>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</si>
  <si>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</si>
  <si>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</si>
  <si>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</si>
  <si>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</si>
  <si>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</si>
  <si>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</si>
  <si>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</si>
  <si>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</si>
  <si>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</si>
  <si>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</si>
  <si>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</si>
  <si>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</si>
  <si>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</si>
  <si>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</si>
  <si>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</si>
  <si>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</si>
  <si>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</si>
  <si>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</si>
  <si>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</si>
  <si>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</si>
  <si>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</si>
  <si>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</si>
  <si>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</si>
  <si>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</si>
  <si>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</si>
  <si>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</si>
  <si>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</si>
  <si>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</si>
  <si>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</si>
  <si>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</si>
  <si>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</si>
  <si>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</si>
  <si>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</si>
  <si>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</si>
  <si>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</si>
  <si>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</si>
  <si>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</si>
  <si>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</si>
  <si>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</si>
  <si>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</si>
  <si>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</si>
  <si>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</si>
  <si>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</si>
  <si>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</si>
  <si>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</si>
  <si>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</si>
  <si>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</si>
  <si>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</si>
  <si>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</si>
  <si>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</si>
  <si>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</si>
  <si>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</si>
  <si>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</si>
  <si>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</si>
  <si>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</si>
  <si>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</si>
  <si>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</si>
  <si>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</si>
  <si>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</si>
  <si>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</si>
  <si>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</si>
  <si>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</si>
  <si>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</si>
  <si>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</si>
  <si>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</si>
  <si>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</si>
  <si>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</si>
  <si>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</si>
  <si>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</si>
  <si>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</si>
  <si>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</si>
  <si>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</si>
  <si>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</si>
  <si>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</si>
  <si>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</si>
  <si>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</si>
  <si>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</si>
  <si>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</si>
  <si>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</si>
  <si>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</si>
  <si>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</si>
  <si>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</si>
  <si>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</si>
  <si>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</si>
  <si>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</si>
  <si>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</si>
  <si>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</si>
  <si>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</si>
  <si>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</si>
  <si>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</si>
  <si>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</si>
  <si>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</si>
  <si>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</si>
  <si>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</si>
  <si>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</si>
  <si>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</si>
  <si>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</si>
  <si>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</si>
  <si>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</si>
  <si>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</si>
  <si>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</si>
  <si>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</si>
  <si>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</si>
  <si>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</si>
  <si>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</si>
  <si>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</si>
  <si>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</si>
  <si>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</si>
  <si>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</si>
  <si>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</si>
  <si>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</si>
  <si>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</si>
  <si>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</si>
  <si>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</si>
  <si>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</si>
  <si>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</si>
  <si>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</si>
  <si>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</si>
  <si>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</si>
  <si>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</si>
  <si>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</si>
  <si>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</si>
  <si>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</si>
  <si>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</si>
  <si>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</si>
  <si>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</si>
  <si>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</si>
  <si>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</si>
  <si>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</si>
  <si>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</si>
  <si>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</si>
  <si>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</si>
  <si>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</si>
  <si>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</si>
  <si>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</si>
  <si>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</si>
  <si>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</si>
  <si>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</si>
  <si>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</si>
  <si>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</si>
  <si>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</si>
  <si>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</si>
  <si>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</si>
  <si>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</si>
  <si>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</si>
  <si>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</si>
  <si>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</si>
  <si>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</si>
  <si>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</si>
  <si>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</si>
  <si>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</si>
  <si>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</si>
  <si>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</si>
  <si>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</si>
  <si>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</si>
  <si>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</si>
  <si>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</si>
  <si>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</si>
  <si>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</si>
  <si>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</si>
  <si>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</si>
  <si>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</si>
  <si>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</si>
  <si>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</si>
  <si>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</si>
  <si>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</si>
  <si>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</si>
  <si>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</si>
  <si>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</si>
  <si>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</si>
  <si>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</si>
  <si>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</si>
  <si>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</si>
  <si>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</si>
  <si>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</si>
  <si>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</si>
  <si>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</si>
  <si>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</si>
  <si>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</si>
  <si>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</si>
  <si>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</si>
  <si>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</si>
  <si>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</si>
  <si>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</si>
  <si>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</si>
  <si>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</si>
  <si>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</si>
  <si>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</si>
  <si>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</si>
  <si>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</si>
  <si>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</si>
  <si>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</si>
  <si>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</si>
  <si>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</si>
  <si>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</si>
  <si>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</si>
  <si>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</si>
  <si>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</si>
  <si>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</si>
  <si>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</si>
  <si>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</si>
  <si>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</si>
  <si>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</si>
  <si>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</si>
  <si>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</si>
  <si>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</si>
  <si>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</si>
  <si>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</si>
  <si>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</si>
  <si>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</si>
  <si>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</si>
  <si>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</si>
  <si>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</si>
  <si>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</si>
  <si>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</si>
  <si>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</si>
  <si>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</si>
  <si>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</si>
  <si>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</si>
  <si>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</si>
  <si>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</si>
  <si>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</si>
  <si>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</si>
  <si>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</si>
  <si>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</si>
  <si>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</si>
  <si>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</si>
  <si>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</si>
  <si>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</si>
  <si>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</si>
  <si>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</si>
  <si>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</si>
  <si>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</si>
  <si>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</si>
  <si>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</si>
  <si>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</si>
  <si>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</si>
  <si>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</si>
  <si>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</si>
  <si>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</si>
  <si>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</si>
  <si>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</si>
  <si>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</si>
  <si>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</si>
  <si>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</si>
  <si>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</si>
  <si>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</si>
  <si>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</si>
  <si>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</si>
  <si>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</si>
  <si>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</si>
  <si>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</si>
  <si>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</si>
  <si>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</si>
  <si>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</si>
  <si>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</si>
  <si>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</si>
  <si>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</si>
  <si>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</si>
  <si>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</si>
  <si>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</si>
  <si>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</si>
  <si>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</si>
  <si>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</si>
  <si>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</si>
  <si>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</si>
  <si>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</si>
  <si>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</si>
  <si>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</si>
  <si>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</si>
  <si>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</si>
  <si>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</si>
  <si>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</si>
  <si>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</si>
  <si>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</si>
  <si>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</si>
  <si>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</si>
  <si>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</si>
  <si>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</si>
  <si>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</si>
  <si>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</si>
  <si>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</si>
  <si>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</si>
  <si>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</si>
  <si>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</si>
  <si>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</si>
  <si>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</si>
  <si>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</si>
  <si>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</si>
  <si>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</si>
  <si>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</si>
  <si>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</si>
  <si>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</si>
  <si>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</si>
  <si>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</si>
  <si>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</si>
  <si>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</si>
  <si>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</si>
  <si>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</si>
  <si>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</si>
  <si>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</si>
  <si>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</si>
  <si>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</si>
  <si>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</si>
  <si>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</si>
  <si>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</si>
  <si>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</si>
  <si>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</si>
  <si>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</si>
  <si>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</si>
  <si>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</si>
  <si>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</si>
  <si>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</si>
  <si>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</si>
  <si>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</si>
  <si>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</si>
  <si>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</si>
  <si>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</si>
  <si>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</si>
  <si>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</si>
  <si>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</si>
  <si>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</si>
  <si>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</si>
  <si>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</si>
  <si>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</si>
  <si>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</si>
  <si>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</si>
  <si>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</si>
  <si>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</si>
  <si>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</si>
  <si>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</si>
  <si>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</si>
  <si>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</si>
  <si>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</si>
  <si>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</si>
  <si>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</si>
  <si>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</si>
  <si>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</si>
  <si>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</si>
  <si>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</si>
  <si>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</si>
  <si>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</si>
  <si>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</si>
  <si>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</si>
  <si>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</si>
  <si>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</si>
  <si>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</si>
  <si>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</si>
  <si>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</si>
  <si>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</si>
  <si>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</si>
  <si>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</si>
  <si>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</si>
  <si>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</si>
  <si>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</si>
  <si>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</si>
  <si>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</si>
  <si>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</si>
  <si>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</si>
  <si>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</si>
  <si>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</si>
  <si>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</si>
  <si>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</si>
  <si>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</si>
  <si>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</si>
  <si>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</si>
  <si>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</si>
  <si>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</si>
  <si>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</si>
  <si>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</si>
  <si>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</si>
  <si>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</si>
  <si>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</si>
  <si>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</si>
  <si>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</si>
  <si>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</si>
  <si>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</si>
  <si>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</si>
  <si>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</si>
  <si>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</si>
  <si>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</si>
  <si>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</si>
  <si>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</si>
  <si>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</si>
  <si>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</si>
  <si>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</si>
  <si>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</si>
  <si>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</si>
  <si>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</si>
  <si>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</si>
  <si>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</si>
  <si>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</si>
  <si>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</si>
  <si>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</si>
  <si>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</si>
  <si>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</si>
  <si>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</si>
  <si>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</si>
  <si>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</si>
  <si>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</si>
  <si>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</si>
  <si>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</si>
  <si>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</si>
  <si>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</si>
  <si>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</si>
  <si>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</si>
  <si>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</si>
  <si>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</si>
  <si>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</si>
  <si>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</si>
  <si>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</si>
  <si>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</si>
  <si>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</si>
  <si>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</si>
  <si>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</si>
  <si>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</si>
  <si>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</si>
  <si>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</si>
  <si>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</si>
  <si>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</si>
  <si>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</si>
  <si>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</si>
  <si>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</si>
  <si>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</si>
  <si>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</si>
  <si>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</si>
  <si>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</si>
  <si>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</si>
  <si>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</si>
  <si>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</si>
  <si>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</si>
  <si>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</si>
  <si>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</si>
  <si>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</si>
  <si>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</si>
  <si>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</si>
  <si>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</si>
  <si>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</si>
  <si>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</si>
  <si>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</si>
  <si>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</si>
  <si>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</si>
  <si>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</si>
  <si>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</si>
  <si>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</si>
  <si>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</si>
  <si>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</si>
  <si>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</si>
  <si>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</si>
  <si>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</si>
  <si>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</si>
  <si>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</si>
  <si>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</si>
  <si>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</si>
  <si>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</si>
  <si>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</si>
  <si>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</si>
  <si>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</si>
  <si>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</si>
  <si>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</si>
  <si>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</si>
  <si>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</si>
  <si>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</si>
  <si>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</si>
  <si>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</si>
  <si>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</si>
  <si>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</si>
  <si>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</si>
  <si>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</si>
  <si>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</si>
  <si>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</si>
  <si>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</si>
  <si>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</si>
  <si>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</si>
  <si>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</si>
  <si>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</si>
  <si>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</si>
  <si>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</si>
  <si>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</si>
  <si>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</si>
  <si>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</si>
  <si>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</si>
  <si>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</si>
  <si>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</si>
  <si>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</si>
  <si>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</si>
  <si>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</si>
  <si>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</si>
  <si>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</si>
  <si>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</si>
  <si>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</si>
  <si>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</si>
  <si>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</si>
  <si>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</si>
  <si>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</si>
  <si>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</si>
  <si>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</si>
  <si>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</si>
  <si>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</si>
  <si>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</si>
  <si>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</si>
  <si>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</si>
  <si>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</si>
  <si>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</si>
  <si>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</si>
  <si>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</si>
  <si>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</si>
  <si>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</si>
  <si>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</si>
  <si>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</si>
  <si>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</si>
  <si>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</si>
  <si>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</si>
  <si>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</si>
  <si>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</si>
  <si>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</si>
  <si>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</si>
  <si>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</si>
  <si>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</si>
  <si>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</si>
  <si>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</si>
  <si>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</si>
  <si>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</si>
  <si>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</si>
  <si>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</si>
  <si>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</si>
  <si>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</si>
  <si>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</si>
  <si>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</si>
  <si>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</si>
  <si>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</si>
  <si>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</si>
  <si>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</si>
  <si>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</si>
  <si>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</si>
  <si>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</si>
  <si>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</si>
  <si>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</si>
  <si>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</si>
  <si>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</si>
  <si>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</si>
  <si>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</si>
  <si>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</si>
  <si>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</si>
  <si>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</si>
  <si>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</si>
  <si>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</si>
  <si>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</si>
  <si>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</si>
  <si>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</si>
  <si>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</si>
  <si>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</si>
  <si>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</si>
  <si>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</si>
  <si>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</si>
  <si>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</si>
  <si>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</si>
  <si>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</si>
  <si>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</si>
  <si>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</si>
  <si>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</si>
  <si>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</si>
  <si>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</si>
  <si>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</si>
  <si>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</si>
  <si>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</si>
  <si>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</si>
  <si>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</si>
  <si>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</si>
  <si>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</si>
  <si>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</si>
  <si>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</si>
  <si>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</si>
  <si>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</si>
  <si>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</si>
  <si>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</si>
  <si>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</si>
  <si>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</si>
  <si>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</si>
  <si>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</si>
  <si>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</si>
  <si>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</si>
  <si>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</si>
  <si>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</si>
  <si>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</si>
  <si>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</si>
  <si>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</si>
  <si>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</si>
  <si>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</si>
  <si>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</si>
  <si>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</si>
  <si>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</si>
  <si>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</si>
  <si>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</si>
  <si>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</si>
  <si>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</si>
  <si>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</si>
  <si>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</si>
  <si>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</si>
  <si>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</si>
  <si>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</si>
  <si>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</si>
  <si>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</si>
  <si>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</si>
  <si>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</si>
  <si>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</si>
  <si>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</si>
  <si>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</si>
  <si>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</si>
  <si>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</si>
  <si>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</si>
  <si>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</si>
  <si>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</si>
  <si>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</si>
  <si>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</si>
  <si>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</si>
  <si>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</si>
  <si>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</si>
  <si>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</si>
  <si>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</si>
  <si>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</si>
  <si>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</si>
  <si>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</si>
  <si>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</si>
  <si>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</si>
  <si>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</si>
  <si>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</si>
  <si>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</si>
  <si>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</si>
  <si>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</si>
  <si>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</si>
  <si>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</si>
  <si>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</si>
  <si>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</si>
  <si>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</si>
  <si>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</si>
  <si>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</si>
  <si>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</si>
  <si>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</si>
  <si>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</si>
  <si>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</si>
  <si>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</si>
  <si>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</si>
  <si>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</si>
  <si>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</si>
  <si>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</si>
  <si>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</si>
  <si>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</si>
  <si>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</si>
  <si>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</si>
  <si>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</si>
  <si>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</si>
  <si>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</si>
  <si>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</si>
  <si>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</si>
  <si>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</si>
  <si>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</si>
  <si>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</si>
  <si>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</si>
  <si>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</si>
  <si>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</si>
  <si>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</si>
  <si>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</si>
  <si>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</si>
  <si>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</si>
  <si>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</si>
  <si>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</si>
  <si>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</si>
  <si>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</si>
  <si>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</si>
  <si>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</si>
  <si>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</si>
  <si>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</si>
  <si>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</si>
  <si>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</si>
  <si>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</si>
  <si>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</si>
  <si>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</si>
  <si>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</si>
  <si>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</si>
  <si>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</si>
  <si>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</si>
  <si>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</si>
  <si>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</si>
  <si>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</si>
  <si>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</si>
  <si>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</si>
  <si>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</si>
  <si>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</si>
  <si>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</si>
  <si>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</si>
  <si>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</si>
  <si>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</si>
  <si>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</si>
  <si>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</si>
  <si>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</si>
  <si>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</si>
  <si>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</si>
  <si>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</si>
  <si>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</si>
  <si>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</si>
  <si>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</si>
  <si>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</si>
  <si>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</si>
  <si>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</si>
  <si>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</si>
  <si>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</si>
  <si>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</si>
  <si>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</si>
  <si>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</si>
  <si>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</si>
  <si>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</si>
  <si>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</si>
  <si>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</si>
  <si>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</si>
  <si>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</si>
  <si>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</si>
  <si>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</si>
  <si>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</si>
  <si>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</si>
  <si>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</si>
  <si>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</si>
  <si>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</si>
  <si>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</si>
  <si>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</si>
  <si>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</si>
  <si>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</si>
  <si>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</si>
  <si>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</si>
  <si>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</si>
  <si>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</si>
  <si>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</si>
  <si>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</si>
  <si>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</si>
  <si>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</si>
  <si>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</si>
  <si>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</si>
  <si>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</si>
  <si>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</si>
  <si>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</si>
  <si>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</si>
  <si>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</si>
  <si>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</si>
  <si>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</si>
  <si>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</si>
  <si>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</si>
  <si>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</si>
  <si>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</si>
  <si>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</si>
  <si>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</si>
  <si>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</si>
  <si>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</si>
  <si>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</si>
  <si>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</si>
  <si>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</si>
  <si>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</si>
  <si>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</si>
  <si>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</si>
  <si>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</si>
  <si>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</si>
  <si>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</si>
  <si>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</si>
  <si>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</si>
  <si>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</si>
  <si>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</si>
  <si>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</si>
  <si>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</si>
  <si>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</si>
  <si>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</si>
  <si>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</si>
  <si>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</si>
  <si>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</si>
  <si>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</si>
  <si>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</si>
  <si>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</si>
  <si>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</si>
  <si>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</si>
  <si>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</si>
  <si>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</si>
  <si>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</si>
  <si>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</si>
  <si>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</si>
  <si>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</si>
  <si>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</si>
  <si>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</si>
  <si>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</si>
  <si>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</si>
  <si>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</si>
  <si>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</si>
  <si>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</si>
  <si>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</si>
  <si>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</si>
  <si>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</si>
  <si>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</si>
  <si>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</si>
  <si>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</si>
  <si>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</si>
  <si>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</si>
  <si>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</si>
  <si>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</si>
  <si>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</si>
  <si>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</si>
  <si>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</si>
  <si>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</si>
  <si>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</si>
  <si>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</si>
  <si>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</si>
  <si>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</si>
  <si>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</si>
  <si>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</si>
  <si>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</si>
  <si>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</si>
  <si>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</si>
  <si>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</si>
  <si>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</si>
  <si>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</si>
  <si>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</si>
  <si>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</si>
  <si>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</si>
  <si>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</si>
  <si>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</si>
  <si>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</si>
  <si>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</si>
  <si>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</si>
  <si>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</si>
  <si>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</si>
  <si>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</si>
  <si>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</si>
  <si>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</si>
  <si>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</si>
  <si>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</si>
  <si>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</si>
  <si>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</si>
  <si>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</si>
  <si>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</si>
  <si>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</si>
  <si>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</si>
  <si>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</si>
  <si>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</si>
  <si>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</si>
  <si>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</si>
  <si>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</si>
  <si>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</si>
  <si>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</si>
  <si>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</si>
  <si>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</si>
  <si>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</si>
  <si>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</si>
  <si>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</si>
  <si>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</si>
  <si>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</si>
  <si>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</si>
  <si>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</si>
  <si>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</si>
  <si>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</si>
  <si>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</si>
  <si>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</si>
  <si>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</si>
  <si>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</si>
  <si>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</si>
  <si>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</si>
  <si>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</si>
  <si>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</si>
  <si>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</si>
  <si>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</si>
  <si>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</si>
  <si>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</si>
  <si>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</si>
  <si>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</si>
  <si>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</si>
  <si>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</si>
  <si>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</si>
  <si>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</si>
  <si>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</si>
  <si>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</si>
  <si>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</si>
  <si>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</si>
  <si>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</si>
  <si>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</si>
  <si>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</si>
  <si>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</si>
  <si>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</si>
  <si>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</si>
  <si>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</si>
  <si>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</si>
  <si>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</si>
  <si>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</si>
  <si>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</si>
  <si>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</si>
  <si>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</si>
  <si>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</si>
  <si>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</si>
  <si>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</si>
  <si>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</si>
  <si>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</si>
  <si>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</si>
  <si>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</si>
  <si>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</si>
  <si>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</si>
  <si>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</si>
  <si>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</si>
  <si>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</si>
  <si>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</si>
  <si>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</si>
  <si>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</si>
  <si>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</si>
  <si>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</si>
  <si>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</si>
  <si>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</si>
  <si>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</si>
  <si>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</si>
  <si>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</si>
  <si>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</si>
  <si>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</si>
  <si>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</si>
  <si>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</si>
  <si>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</si>
  <si>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</si>
  <si>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</si>
  <si>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</si>
  <si>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</si>
  <si>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</si>
  <si>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</si>
  <si>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</si>
  <si>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</si>
  <si>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</si>
  <si>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</si>
  <si>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</si>
  <si>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</si>
  <si>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</si>
  <si>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</si>
  <si>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</si>
  <si>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</si>
  <si>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</si>
  <si>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</si>
  <si>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</si>
  <si>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</si>
  <si>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</si>
  <si>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</si>
  <si>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</si>
  <si>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</si>
  <si>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</si>
  <si>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</si>
  <si>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</si>
  <si>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</si>
  <si>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</si>
  <si>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</si>
  <si>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</si>
  <si>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</si>
  <si>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</si>
  <si>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</si>
  <si>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</si>
  <si>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</si>
  <si>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</si>
  <si>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</si>
  <si>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</si>
  <si>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</si>
  <si>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</si>
  <si>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</si>
  <si>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</si>
  <si>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</si>
  <si>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</si>
  <si>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</si>
  <si>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</si>
  <si>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</si>
  <si>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</si>
  <si>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</si>
  <si>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</si>
  <si>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</si>
  <si>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</si>
  <si>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</si>
  <si>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</si>
  <si>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</si>
  <si>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</si>
  <si>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</si>
  <si>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</si>
  <si>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</si>
  <si>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</si>
  <si>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</si>
  <si>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</si>
  <si>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</si>
  <si>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</si>
  <si>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</si>
  <si>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</si>
  <si>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</si>
  <si>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</si>
  <si>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</si>
  <si>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</si>
  <si>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</si>
  <si>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</si>
  <si>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</si>
  <si>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</si>
  <si>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</si>
  <si>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</si>
  <si>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</si>
  <si>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</si>
  <si>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</si>
  <si>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</si>
  <si>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</si>
  <si>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</si>
  <si>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</si>
  <si>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</si>
  <si>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</si>
  <si>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</si>
  <si>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</si>
  <si>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</si>
  <si>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</si>
  <si>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</si>
  <si>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</si>
  <si>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</si>
  <si>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</si>
  <si>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</si>
  <si>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</si>
  <si>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</si>
  <si>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</si>
  <si>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</si>
  <si>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</si>
  <si>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</si>
  <si>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</si>
  <si>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</si>
  <si>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</si>
  <si>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</si>
  <si>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</si>
  <si>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</si>
  <si>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</si>
  <si>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</si>
  <si>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</si>
  <si>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</si>
  <si>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</si>
  <si>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</si>
  <si>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</si>
  <si>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</si>
  <si>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</si>
  <si>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</si>
  <si>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</si>
  <si>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</si>
  <si>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</si>
  <si>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</si>
  <si>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</si>
  <si>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</si>
  <si>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</si>
  <si>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</si>
  <si>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</si>
  <si>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</si>
  <si>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</si>
  <si>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</si>
  <si>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</si>
  <si>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</si>
  <si>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</si>
  <si>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</si>
  <si>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</si>
  <si>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</si>
  <si>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</si>
  <si>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</si>
  <si>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</si>
  <si>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</si>
  <si>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</si>
  <si>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</si>
  <si>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</si>
  <si>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</si>
  <si>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</si>
  <si>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</si>
  <si>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</si>
  <si>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</si>
  <si>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</si>
  <si>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</si>
  <si>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</si>
  <si>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</si>
  <si>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</si>
  <si>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</si>
  <si>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</si>
  <si>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</si>
  <si>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</si>
  <si>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</si>
  <si>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</si>
  <si>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</si>
  <si>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</si>
  <si>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</si>
  <si>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</si>
  <si>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</si>
  <si>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</si>
  <si>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</si>
  <si>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</si>
  <si>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</si>
  <si>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</si>
  <si>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</si>
  <si>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</si>
  <si>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</si>
  <si>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</si>
  <si>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</si>
  <si>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</si>
  <si>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</si>
  <si>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</si>
  <si>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</si>
  <si>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</si>
  <si>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</si>
  <si>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</si>
  <si>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</si>
  <si>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</si>
  <si>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</si>
  <si>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</si>
  <si>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</si>
  <si>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</si>
  <si>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</si>
  <si>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</si>
  <si>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</si>
  <si>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</si>
  <si>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</si>
  <si>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</si>
  <si>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</si>
  <si>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</si>
  <si>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</si>
  <si>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</si>
  <si>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</si>
  <si>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</si>
  <si>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</si>
  <si>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</si>
  <si>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</si>
  <si>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</si>
  <si>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</si>
  <si>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</si>
  <si>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</si>
  <si>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</si>
  <si>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</si>
  <si>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</si>
  <si>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</si>
  <si>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</si>
  <si>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</si>
  <si>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</si>
  <si>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</si>
  <si>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</si>
  <si>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</si>
  <si>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</si>
  <si>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</si>
  <si>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</si>
  <si>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</si>
  <si>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</si>
  <si>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</si>
  <si>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</si>
  <si>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</si>
  <si>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</si>
  <si>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</si>
  <si>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</si>
  <si>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</si>
  <si>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</si>
  <si>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</si>
  <si>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</si>
  <si>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</si>
  <si>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</si>
  <si>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</si>
  <si>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</si>
  <si>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</si>
  <si>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</si>
  <si>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</si>
  <si>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</si>
  <si>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</si>
  <si>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</si>
  <si>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</si>
  <si>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</si>
  <si>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</si>
  <si>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</si>
  <si>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</si>
  <si>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</si>
  <si>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</si>
  <si>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</si>
  <si>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</si>
  <si>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</si>
  <si>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</si>
  <si>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</si>
  <si>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</si>
  <si>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</si>
  <si>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</si>
  <si>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</si>
  <si>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</si>
  <si>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</si>
  <si>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</si>
  <si>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</si>
  <si>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</si>
  <si>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</si>
  <si>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</si>
  <si>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</si>
  <si>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</si>
  <si>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</si>
  <si>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</si>
  <si>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</si>
  <si>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</si>
  <si>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</si>
  <si>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</si>
  <si>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</si>
  <si>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</si>
  <si>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</si>
  <si>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</si>
  <si>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</si>
  <si>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</si>
  <si>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</si>
  <si>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</si>
  <si>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</si>
  <si>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</si>
  <si>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</si>
  <si>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</si>
  <si>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</si>
  <si>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</si>
  <si>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</si>
  <si>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</si>
  <si>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</si>
  <si>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</si>
  <si>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</si>
  <si>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</si>
  <si>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</si>
  <si>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</si>
  <si>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</si>
  <si>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</si>
  <si>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</si>
  <si>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</si>
  <si>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</si>
  <si>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</si>
  <si>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</si>
  <si>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</si>
  <si>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</si>
  <si>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</si>
  <si>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</si>
  <si>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</si>
  <si>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</si>
  <si>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</si>
  <si>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</si>
  <si>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</si>
  <si>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</si>
  <si>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</si>
  <si>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</si>
  <si>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</si>
  <si>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</si>
  <si>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</si>
  <si>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</si>
  <si>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</si>
  <si>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</si>
  <si>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</si>
  <si>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</si>
  <si>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</si>
  <si>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</si>
  <si>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</si>
  <si>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</si>
  <si>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</si>
  <si>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</si>
  <si>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</si>
  <si>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</si>
  <si>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</si>
  <si>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</si>
  <si>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</si>
  <si>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</si>
  <si>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</si>
  <si>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</si>
  <si>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</si>
  <si>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</si>
  <si>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</si>
  <si>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</si>
  <si>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</si>
  <si>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</si>
  <si>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</si>
  <si>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</si>
  <si>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</si>
  <si>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</si>
  <si>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</si>
  <si>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</si>
  <si>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</si>
  <si>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</si>
  <si>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</si>
  <si>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</si>
  <si>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</si>
  <si>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</si>
  <si>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</si>
  <si>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</si>
  <si>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</si>
  <si>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</si>
  <si>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</si>
  <si>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</si>
  <si>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</si>
  <si>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</si>
  <si>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</si>
  <si>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</si>
  <si>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</si>
  <si>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</si>
  <si>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</si>
  <si>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</si>
  <si>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</si>
  <si>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</si>
  <si>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</si>
  <si>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</si>
  <si>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</si>
  <si>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</si>
  <si>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</si>
  <si>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</si>
  <si>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</si>
  <si>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</si>
  <si>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</si>
  <si>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</si>
  <si>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</si>
  <si>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</si>
  <si>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</si>
  <si>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</si>
  <si>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</si>
  <si>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</si>
  <si>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</si>
  <si>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</si>
  <si>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</si>
  <si>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</si>
  <si>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</si>
  <si>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</si>
  <si>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</si>
  <si>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</si>
  <si>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</si>
  <si>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</si>
  <si>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</si>
  <si>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</si>
  <si>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</si>
  <si>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</si>
  <si>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</si>
  <si>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</si>
  <si>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</si>
  <si>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</si>
  <si>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</si>
  <si>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</si>
  <si>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</si>
  <si>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</si>
  <si>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</si>
  <si>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</si>
  <si>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</si>
  <si>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</si>
  <si>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</si>
  <si>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</si>
  <si>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</si>
  <si>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</si>
  <si>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</si>
  <si>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</si>
  <si>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</si>
  <si>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</si>
  <si>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</si>
  <si>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</si>
  <si>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</si>
  <si>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</si>
  <si>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</si>
  <si>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</si>
  <si>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</si>
  <si>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</si>
  <si>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</si>
  <si>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</si>
  <si>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</si>
  <si>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</si>
  <si>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</si>
  <si>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</si>
  <si>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</si>
  <si>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</si>
  <si>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</si>
  <si>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</si>
  <si>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</si>
  <si>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</si>
  <si>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</si>
  <si>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</si>
  <si>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</si>
  <si>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</si>
  <si>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</si>
  <si>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</si>
  <si>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</si>
  <si>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</si>
  <si>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</si>
  <si>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</si>
  <si>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</si>
  <si>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</si>
  <si>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</si>
  <si>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</si>
  <si>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</si>
  <si>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</si>
  <si>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</si>
  <si>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</si>
  <si>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</si>
  <si>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</si>
  <si>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</si>
  <si>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</si>
  <si>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</si>
  <si>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</si>
  <si>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</si>
  <si>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</si>
  <si>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</si>
  <si>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</si>
  <si>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</si>
  <si>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</si>
  <si>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</si>
  <si>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</si>
  <si>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</si>
  <si>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</si>
  <si>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</si>
  <si>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</si>
  <si>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</si>
  <si>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</si>
  <si>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</si>
  <si>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</si>
  <si>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</si>
  <si>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</si>
  <si>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</si>
  <si>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</si>
  <si>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</si>
  <si>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</si>
  <si>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</si>
  <si>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</si>
  <si>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</si>
  <si>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</si>
  <si>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</si>
  <si>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</si>
  <si>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</si>
  <si>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</si>
  <si>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</si>
  <si>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</si>
  <si>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</si>
  <si>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</si>
  <si>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</si>
  <si>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</si>
  <si>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</si>
  <si>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</si>
  <si>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</si>
  <si>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</si>
  <si>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</si>
  <si>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</si>
  <si>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</si>
  <si>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</si>
  <si>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</si>
  <si>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</si>
  <si>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</si>
  <si>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</si>
  <si>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</si>
  <si>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</si>
  <si>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</si>
  <si>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</si>
  <si>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</si>
  <si>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</si>
  <si>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</si>
  <si>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</si>
  <si>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</si>
  <si>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</si>
  <si>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</si>
  <si>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</si>
  <si>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</si>
  <si>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</si>
  <si>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</si>
  <si>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</si>
  <si>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</si>
  <si>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</si>
  <si>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</si>
  <si>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</si>
  <si>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</si>
  <si>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</si>
  <si>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</si>
  <si>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</si>
  <si>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</si>
  <si>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</si>
  <si>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</si>
  <si>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</si>
  <si>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</si>
  <si>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</si>
  <si>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</si>
  <si>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</si>
  <si>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</si>
  <si>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</si>
  <si>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</si>
  <si>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</si>
  <si>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</si>
  <si>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</si>
  <si>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</si>
  <si>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</si>
  <si>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</si>
  <si>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</si>
  <si>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</si>
  <si>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</si>
  <si>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</si>
  <si>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</si>
  <si>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</si>
  <si>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</si>
  <si>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</si>
  <si>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</si>
  <si>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</si>
  <si>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</si>
  <si>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</si>
  <si>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</si>
  <si>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</si>
  <si>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</si>
  <si>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</si>
  <si>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</si>
  <si>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</si>
  <si>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</si>
  <si>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</si>
  <si>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</si>
  <si>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</si>
  <si>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</si>
  <si>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</si>
  <si>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</si>
  <si>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</si>
  <si>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</si>
  <si>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</si>
  <si>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</si>
  <si>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</si>
  <si>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</si>
  <si>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</si>
  <si>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</si>
  <si>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</si>
  <si>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</si>
  <si>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</si>
  <si>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</si>
  <si>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</si>
  <si>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</si>
  <si>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</si>
  <si>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</si>
  <si>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</si>
  <si>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</si>
  <si>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</si>
  <si>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</si>
  <si>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</si>
  <si>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</si>
  <si>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</si>
  <si>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</si>
  <si>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</si>
  <si>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</si>
  <si>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</si>
  <si>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</si>
  <si>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</si>
  <si>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</si>
  <si>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</si>
  <si>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</si>
  <si>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</si>
  <si>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</si>
  <si>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</si>
  <si>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</si>
  <si>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</si>
  <si>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</si>
  <si>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</si>
  <si>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</si>
  <si>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</si>
  <si>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</si>
  <si>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</si>
  <si>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</si>
  <si>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</si>
  <si>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</si>
  <si>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</si>
  <si>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</si>
  <si>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</si>
  <si>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</si>
  <si>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</si>
  <si>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</si>
  <si>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</si>
  <si>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</si>
  <si>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</si>
  <si>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</si>
  <si>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</si>
  <si>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</si>
  <si>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</si>
  <si>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</si>
  <si>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</si>
  <si>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</si>
  <si>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</si>
  <si>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</si>
  <si>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</si>
  <si>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</si>
  <si>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</si>
  <si>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</si>
  <si>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</si>
  <si>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</si>
  <si>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</si>
  <si>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</si>
  <si>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</si>
  <si>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</si>
  <si>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</si>
  <si>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</si>
  <si>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</si>
  <si>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</si>
  <si>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</si>
  <si>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</si>
  <si>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</si>
  <si>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</si>
  <si>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</si>
  <si>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</si>
  <si>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</si>
  <si>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</si>
  <si>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</si>
  <si>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</si>
  <si>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</si>
  <si>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</si>
  <si>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</si>
  <si>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</si>
  <si>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</si>
  <si>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</si>
  <si>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</si>
  <si>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</si>
  <si>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</si>
  <si>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</si>
  <si>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</si>
  <si>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</si>
  <si>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</si>
  <si>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</si>
  <si>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</si>
  <si>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</si>
  <si>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</si>
  <si>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</si>
  <si>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</si>
  <si>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</si>
  <si>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</si>
  <si>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</si>
  <si>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</si>
  <si>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</si>
  <si>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</si>
  <si>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</si>
  <si>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</si>
  <si>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</si>
  <si>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</si>
  <si>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</si>
  <si>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</si>
  <si>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</si>
  <si>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</si>
  <si>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</si>
  <si>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</si>
  <si>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</si>
  <si>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</si>
  <si>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</si>
  <si>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</si>
  <si>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</si>
  <si>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</si>
  <si>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</si>
  <si>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</si>
  <si>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</si>
  <si>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</si>
  <si>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</si>
  <si>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</si>
  <si>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</si>
  <si>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</si>
  <si>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</si>
  <si>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</si>
  <si>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</si>
  <si>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</si>
  <si>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</si>
  <si>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</si>
  <si>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</si>
  <si>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</si>
  <si>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</si>
  <si>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</si>
  <si>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</si>
  <si>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</si>
  <si>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</si>
  <si>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</si>
  <si>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</si>
  <si>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</si>
  <si>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</si>
  <si>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</si>
  <si>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</si>
  <si>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</si>
  <si>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</si>
  <si>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</si>
  <si>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</si>
  <si>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</si>
  <si>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</si>
  <si>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</si>
  <si>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</si>
  <si>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</si>
  <si>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</si>
  <si>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</si>
  <si>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</si>
  <si>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</si>
  <si>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</si>
  <si>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</si>
  <si>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</si>
  <si>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</si>
  <si>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</si>
  <si>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</si>
  <si>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</si>
  <si>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</si>
  <si>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</si>
  <si>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</si>
  <si>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</si>
  <si>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</si>
  <si>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</si>
  <si>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</si>
  <si>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</si>
  <si>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</si>
  <si>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</si>
  <si>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</si>
  <si>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</si>
  <si>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</si>
  <si>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</si>
  <si>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</si>
  <si>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</si>
  <si>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</si>
  <si>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</si>
  <si>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</si>
  <si>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</si>
  <si>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</si>
  <si>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</si>
  <si>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</si>
  <si>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</si>
  <si>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</si>
  <si>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</si>
  <si>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</si>
  <si>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</si>
  <si>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</si>
  <si>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</si>
  <si>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</si>
  <si>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</si>
  <si>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</si>
  <si>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</si>
  <si>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</si>
  <si>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</si>
  <si>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</si>
  <si>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</si>
  <si>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</si>
  <si>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</si>
  <si>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</si>
  <si>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</si>
  <si>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</si>
  <si>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</si>
  <si>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</si>
  <si>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</si>
  <si>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</si>
  <si>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</si>
  <si>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</si>
  <si>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</si>
  <si>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</si>
  <si>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</si>
  <si>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</si>
  <si>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</si>
  <si>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</si>
  <si>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</si>
  <si>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</si>
  <si>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</si>
  <si>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</si>
  <si>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</si>
  <si>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</si>
  <si>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</si>
  <si>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</si>
  <si>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</si>
  <si>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</si>
  <si>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</si>
  <si>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</si>
  <si>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</si>
  <si>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</si>
  <si>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</si>
  <si>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</si>
  <si>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</si>
  <si>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</si>
  <si>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</si>
  <si>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</si>
  <si>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</si>
  <si>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</si>
  <si>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</si>
  <si>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</si>
  <si>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</si>
  <si>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</si>
  <si>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</si>
  <si>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</si>
  <si>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</si>
  <si>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</si>
  <si>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</si>
  <si>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</si>
  <si>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</si>
  <si>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</si>
  <si>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</si>
  <si>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</si>
  <si>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</si>
  <si>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</si>
  <si>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</si>
  <si>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</si>
  <si>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</si>
  <si>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</si>
  <si>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</si>
  <si>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</si>
  <si>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</si>
  <si>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</si>
  <si>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</si>
  <si>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</si>
  <si>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</si>
  <si>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</si>
  <si>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</si>
  <si>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</si>
  <si>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</si>
  <si>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</si>
  <si>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</si>
  <si>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</si>
  <si>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</si>
  <si>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</si>
  <si>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</si>
  <si>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</si>
  <si>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</si>
  <si>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</si>
  <si>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</si>
  <si>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</si>
  <si>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</si>
  <si>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</si>
  <si>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</si>
  <si>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</si>
  <si>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</si>
  <si>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</si>
  <si>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</si>
  <si>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</si>
  <si>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</si>
  <si>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</si>
  <si>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</si>
  <si>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</si>
  <si>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</si>
  <si>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</si>
  <si>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</si>
  <si>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</si>
  <si>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</si>
  <si>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</si>
  <si>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</si>
  <si>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</si>
  <si>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</si>
  <si>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</si>
  <si>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</si>
  <si>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</si>
  <si>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</si>
  <si>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</si>
  <si>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</si>
  <si>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</si>
  <si>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</si>
  <si>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</si>
  <si>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</si>
  <si>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</si>
  <si>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</si>
  <si>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</si>
  <si>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</si>
  <si>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</si>
  <si>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</si>
  <si>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</si>
  <si>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</si>
  <si>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</si>
  <si>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</si>
  <si>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</si>
  <si>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</si>
  <si>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</si>
  <si>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</si>
  <si>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</si>
  <si>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</si>
  <si>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</si>
  <si>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</si>
  <si>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</si>
  <si>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</si>
  <si>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</si>
  <si>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</si>
  <si>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</si>
  <si>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</si>
  <si>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</si>
  <si>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</si>
  <si>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</si>
  <si>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</si>
  <si>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</si>
  <si>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</si>
  <si>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</si>
  <si>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</si>
  <si>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</si>
  <si>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</si>
  <si>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</si>
  <si>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</si>
  <si>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</si>
  <si>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</si>
  <si>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</si>
  <si>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</si>
  <si>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</si>
  <si>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</si>
  <si>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</si>
  <si>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</si>
  <si>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</si>
  <si>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</si>
  <si>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</si>
  <si>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</si>
  <si>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</si>
  <si>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</si>
  <si>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</si>
  <si>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</si>
  <si>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</si>
  <si>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</si>
  <si>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</si>
  <si>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</si>
  <si>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</si>
  <si>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</si>
  <si>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</si>
  <si>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</si>
  <si>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</si>
  <si>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</si>
  <si>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</si>
  <si>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</si>
  <si>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</si>
  <si>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</si>
  <si>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</si>
  <si>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</si>
  <si>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</si>
  <si>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</si>
  <si>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</si>
  <si>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</si>
  <si>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</si>
  <si>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</si>
  <si>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</si>
  <si>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</si>
  <si>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</si>
  <si>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</si>
  <si>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</si>
  <si>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</si>
  <si>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</si>
  <si>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</si>
  <si>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</si>
  <si>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</si>
  <si>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</si>
  <si>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</si>
  <si>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</si>
  <si>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</si>
  <si>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</si>
  <si>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</si>
  <si>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</si>
  <si>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</si>
  <si>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</si>
  <si>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</si>
  <si>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</si>
  <si>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</si>
  <si>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</si>
  <si>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</si>
  <si>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</si>
  <si>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</si>
  <si>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</si>
  <si>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</si>
  <si>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</si>
  <si>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</si>
  <si>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</si>
  <si>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</si>
  <si>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</si>
  <si>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</si>
  <si>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</si>
  <si>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</si>
  <si>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</si>
  <si>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</si>
  <si>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</si>
  <si>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</si>
  <si>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</si>
  <si>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</si>
  <si>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</si>
  <si>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</si>
  <si>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</si>
  <si>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</si>
  <si>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</si>
  <si>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</si>
  <si>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</si>
  <si>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</si>
  <si>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</si>
  <si>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</si>
  <si>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</si>
  <si>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</si>
  <si>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</si>
  <si>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</si>
  <si>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</si>
  <si>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</si>
  <si>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</si>
  <si>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</si>
  <si>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</si>
  <si>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</si>
  <si>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</si>
  <si>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</si>
  <si>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</si>
  <si>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</si>
  <si>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</si>
  <si>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</si>
  <si>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</si>
  <si>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</si>
  <si>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</si>
  <si>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</si>
  <si>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</si>
  <si>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</si>
  <si>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</si>
  <si>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</si>
  <si>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</si>
  <si>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</si>
  <si>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</si>
  <si>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</si>
  <si>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</si>
  <si>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</si>
  <si>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</si>
  <si>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</si>
  <si>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</si>
  <si>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</si>
  <si>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</si>
  <si>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</si>
  <si>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</si>
  <si>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</si>
  <si>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</si>
  <si>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</si>
  <si>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</si>
  <si>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</si>
  <si>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</si>
  <si>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</si>
  <si>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</si>
  <si>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</si>
  <si>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</si>
  <si>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</si>
  <si>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</si>
  <si>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</si>
  <si>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</si>
  <si>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</si>
  <si>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</si>
  <si>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</si>
  <si>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</si>
  <si>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</si>
  <si>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</si>
  <si>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</si>
  <si>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</si>
  <si>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</si>
  <si>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</si>
  <si>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</si>
  <si>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</si>
  <si>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</si>
  <si>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</si>
  <si>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</si>
  <si>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</si>
  <si>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</si>
  <si>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</si>
  <si>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</si>
  <si>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</si>
  <si>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</si>
  <si>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</si>
  <si>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</si>
  <si>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</si>
  <si>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</si>
  <si>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</si>
  <si>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</si>
  <si>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</si>
  <si>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</si>
  <si>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</si>
  <si>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</si>
  <si>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</si>
  <si>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</si>
  <si>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</si>
  <si>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</si>
  <si>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</si>
  <si>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</si>
  <si>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</si>
  <si>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</si>
  <si>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</si>
  <si>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</si>
  <si>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</si>
  <si>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</si>
  <si>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</si>
  <si>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</si>
  <si>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</si>
  <si>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</si>
  <si>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</si>
  <si>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</si>
  <si>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</si>
  <si>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</si>
  <si>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</si>
  <si>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</si>
  <si>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</si>
  <si>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</si>
  <si>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</si>
  <si>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</si>
  <si>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</si>
  <si>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</si>
  <si>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</si>
  <si>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</si>
  <si>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</si>
  <si>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</si>
  <si>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</si>
  <si>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</si>
  <si>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</si>
  <si>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</si>
  <si>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</si>
  <si>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</si>
  <si>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</si>
  <si>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</si>
  <si>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</si>
  <si>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</si>
  <si>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</si>
  <si>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</si>
  <si>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</si>
  <si>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</si>
  <si>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</si>
  <si>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</si>
  <si>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</si>
  <si>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</si>
  <si>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</si>
  <si>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</si>
  <si>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</si>
  <si>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</si>
  <si>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</si>
  <si>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</si>
  <si>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</si>
  <si>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</si>
  <si>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</si>
  <si>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</si>
  <si>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</si>
  <si>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</si>
  <si>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</si>
  <si>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</si>
  <si>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</si>
  <si>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</si>
  <si>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</si>
  <si>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</si>
  <si>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</si>
  <si>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</si>
  <si>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</si>
  <si>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</si>
  <si>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</si>
  <si>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</si>
  <si>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</si>
  <si>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</si>
  <si>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</si>
  <si>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</si>
  <si>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</si>
  <si>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</si>
  <si>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</si>
  <si>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</si>
  <si>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</si>
  <si>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</si>
  <si>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</si>
  <si>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</si>
  <si>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</si>
  <si>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</si>
  <si>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</si>
  <si>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</si>
  <si>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</si>
  <si>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</si>
  <si>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</si>
  <si>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</si>
  <si>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</si>
  <si>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</si>
  <si>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</si>
  <si>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</si>
  <si>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</si>
  <si>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</si>
  <si>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</si>
  <si>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</si>
  <si>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</si>
  <si>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</si>
  <si>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</si>
  <si>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</si>
  <si>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</si>
  <si>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</si>
  <si>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</si>
  <si>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</si>
  <si>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</si>
  <si>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</si>
  <si>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</si>
  <si>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</si>
  <si>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</si>
  <si>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</si>
  <si>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</si>
  <si>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</si>
  <si>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</si>
  <si>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</si>
  <si>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</si>
  <si>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</si>
  <si>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</si>
  <si>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</si>
  <si>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</si>
  <si>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</si>
  <si>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</si>
  <si>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</si>
  <si>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</si>
  <si>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</si>
  <si>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</si>
  <si>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</si>
  <si>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</si>
  <si>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</si>
  <si>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</si>
  <si>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</si>
  <si>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</si>
  <si>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</si>
  <si>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</si>
  <si>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</si>
  <si>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</si>
  <si>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</si>
  <si>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</si>
  <si>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</si>
  <si>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</si>
  <si>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</si>
  <si>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</si>
  <si>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</si>
  <si>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</si>
  <si>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</si>
  <si>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</si>
  <si>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</si>
  <si>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</si>
  <si>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</si>
  <si>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</si>
  <si>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</si>
  <si>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</si>
  <si>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</si>
  <si>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</si>
  <si>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</si>
  <si>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</si>
  <si>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</si>
  <si>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</si>
  <si>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</si>
  <si>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</si>
  <si>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</si>
  <si>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</si>
  <si>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</si>
  <si>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</si>
  <si>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</si>
  <si>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</si>
  <si>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</si>
  <si>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</si>
  <si>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</si>
  <si>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</si>
  <si>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</si>
  <si>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</si>
  <si>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</si>
  <si>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</si>
  <si>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</si>
  <si>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</si>
  <si>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</si>
  <si>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</si>
  <si>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</si>
  <si>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</si>
  <si>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</si>
  <si>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</si>
  <si>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</si>
  <si>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</si>
  <si>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</si>
  <si>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</si>
  <si>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</si>
  <si>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</si>
  <si>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</si>
  <si>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</si>
  <si>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</si>
  <si>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</si>
  <si>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</si>
  <si>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</si>
  <si>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</si>
  <si>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</si>
  <si>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</si>
  <si>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</si>
  <si>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</si>
  <si>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</si>
  <si>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</si>
  <si>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</si>
  <si>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</si>
  <si>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</si>
  <si>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</si>
  <si>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</si>
  <si>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</si>
  <si>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</si>
  <si>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</si>
  <si>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</si>
  <si>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</si>
  <si>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</si>
  <si>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</si>
  <si>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</si>
  <si>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</si>
  <si>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</si>
  <si>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</si>
  <si>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</si>
  <si>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</si>
  <si>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</si>
  <si>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</si>
  <si>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</si>
  <si>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</si>
  <si>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</si>
  <si>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</si>
  <si>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</si>
  <si>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</si>
  <si>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</si>
  <si>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</si>
  <si>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</si>
  <si>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</si>
  <si>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</si>
  <si>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</si>
  <si>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</si>
  <si>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</si>
  <si>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</si>
  <si>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</si>
  <si>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</si>
  <si>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</si>
  <si>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</si>
  <si>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</si>
  <si>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</si>
  <si>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</si>
  <si>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</si>
  <si>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</si>
  <si>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</si>
  <si>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</si>
  <si>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</si>
  <si>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</si>
  <si>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</si>
  <si>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</si>
  <si>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</si>
  <si>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</si>
  <si>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</si>
  <si>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</si>
  <si>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</si>
  <si>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</si>
  <si>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</si>
  <si>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</si>
  <si>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</si>
  <si>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</si>
  <si>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</si>
  <si>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</si>
  <si>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</si>
  <si>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</si>
  <si>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</si>
  <si>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</si>
  <si>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</si>
  <si>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</si>
  <si>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</si>
  <si>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</si>
  <si>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</si>
  <si>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</si>
  <si>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</si>
  <si>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</si>
  <si>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</si>
  <si>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</si>
  <si>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</si>
  <si>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</si>
  <si>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</si>
  <si>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</si>
  <si>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</si>
  <si>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</si>
  <si>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</si>
  <si>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</si>
  <si>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</si>
  <si>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</si>
  <si>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</si>
  <si>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</si>
  <si>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</si>
  <si>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</si>
  <si>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</si>
  <si>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</si>
  <si>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</si>
  <si>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</si>
  <si>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</si>
  <si>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</si>
  <si>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</si>
  <si>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</si>
  <si>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</si>
  <si>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</si>
  <si>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</si>
  <si>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</si>
  <si>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</si>
  <si>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</si>
  <si>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</si>
  <si>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</si>
  <si>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</si>
  <si>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</si>
  <si>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</si>
  <si>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</si>
  <si>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</si>
  <si>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</si>
  <si>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</si>
  <si>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</si>
  <si>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</si>
  <si>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</si>
  <si>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</si>
  <si>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</si>
  <si>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</si>
  <si>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</si>
  <si>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</si>
  <si>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</si>
  <si>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</si>
  <si>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</si>
  <si>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</si>
  <si>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</si>
  <si>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</si>
  <si>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</si>
  <si>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</si>
  <si>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</si>
  <si>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</si>
  <si>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</si>
  <si>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</si>
  <si>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</si>
  <si>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</si>
  <si>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</si>
  <si>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</si>
  <si>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</si>
  <si>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</si>
  <si>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</si>
  <si>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</si>
  <si>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</si>
  <si>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</si>
  <si>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</si>
  <si>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</si>
  <si>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</si>
  <si>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</si>
  <si>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</si>
  <si>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</si>
  <si>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</si>
  <si>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</si>
  <si>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</si>
  <si>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</si>
  <si>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</si>
  <si>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</si>
  <si>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</si>
  <si>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</si>
  <si>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</si>
  <si>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</si>
  <si>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</si>
  <si>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</si>
  <si>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</si>
  <si>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</si>
  <si>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</si>
  <si>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</si>
  <si>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</si>
  <si>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</si>
  <si>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</si>
  <si>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</si>
  <si>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</si>
  <si>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</si>
  <si>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</si>
  <si>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</si>
  <si>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</si>
  <si>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</si>
  <si>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</si>
  <si>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</si>
  <si>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</si>
  <si>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</si>
  <si>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</si>
  <si>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</si>
  <si>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</si>
  <si>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</si>
  <si>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</si>
  <si>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</si>
  <si>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</si>
  <si>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</si>
  <si>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</si>
  <si>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</si>
  <si>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</si>
  <si>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</si>
  <si>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</si>
  <si>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</si>
  <si>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</si>
  <si>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</si>
  <si>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</si>
  <si>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</si>
  <si>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</si>
  <si>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</si>
  <si>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</si>
  <si>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</si>
  <si>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</si>
  <si>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</si>
  <si>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</si>
  <si>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</si>
  <si>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</si>
  <si>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</si>
  <si>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</si>
  <si>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</si>
  <si>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</si>
  <si>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</si>
  <si>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</si>
  <si>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</si>
  <si>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</si>
  <si>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</si>
  <si>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</si>
  <si>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</si>
  <si>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</si>
  <si>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</si>
  <si>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</si>
  <si>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</si>
  <si>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</si>
  <si>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</si>
  <si>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</si>
  <si>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</si>
  <si>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</si>
  <si>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</si>
  <si>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</si>
  <si>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</si>
  <si>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</si>
  <si>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</si>
  <si>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</si>
  <si>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</si>
  <si>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</si>
  <si>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</si>
  <si>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</si>
  <si>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</si>
  <si>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</si>
  <si>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</si>
  <si>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</si>
  <si>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</si>
  <si>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</si>
  <si>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</si>
  <si>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</si>
  <si>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</si>
  <si>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</si>
  <si>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</si>
  <si>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</si>
  <si>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</si>
  <si>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</si>
  <si>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</si>
  <si>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</si>
  <si>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</si>
  <si>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</si>
  <si>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</si>
  <si>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</si>
  <si>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</si>
  <si>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</si>
  <si>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</si>
  <si>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</si>
  <si>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</si>
  <si>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</si>
  <si>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</si>
  <si>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</si>
  <si>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</si>
  <si>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</si>
  <si>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</si>
  <si>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</si>
  <si>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</si>
  <si>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</si>
  <si>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</si>
  <si>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</si>
  <si>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</si>
  <si>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</si>
  <si>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</si>
  <si>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</si>
  <si>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</si>
  <si>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</si>
  <si>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</si>
  <si>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</si>
  <si>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</si>
  <si>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</si>
  <si>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</si>
  <si>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</si>
  <si>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</si>
  <si>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</si>
  <si>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</si>
  <si>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</si>
  <si>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</si>
  <si>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</si>
  <si>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</si>
  <si>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</si>
  <si>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</si>
  <si>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</si>
  <si>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</si>
  <si>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</si>
  <si>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</si>
  <si>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</si>
  <si>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</si>
  <si>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</si>
  <si>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</si>
  <si>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</si>
  <si>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</si>
  <si>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</si>
  <si>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</si>
  <si>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</si>
  <si>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</si>
  <si>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</si>
  <si>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</si>
  <si>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</si>
  <si>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</si>
  <si>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</si>
  <si>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</si>
  <si>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</si>
  <si>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</si>
  <si>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</si>
  <si>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</si>
  <si>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</si>
  <si>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</si>
  <si>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</si>
  <si>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</si>
  <si>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</si>
  <si>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</si>
  <si>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</si>
  <si>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</si>
  <si>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</si>
  <si>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</si>
  <si>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</si>
  <si>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</si>
  <si>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</si>
  <si>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</si>
  <si>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</si>
  <si>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</si>
  <si>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</si>
  <si>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</si>
  <si>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</si>
  <si>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</si>
  <si>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</si>
  <si>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</si>
  <si>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</si>
  <si>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</si>
  <si>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</si>
  <si>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</si>
  <si>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</si>
  <si>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</si>
  <si>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</si>
  <si>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</si>
  <si>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</si>
  <si>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</si>
  <si>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</si>
  <si>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</si>
  <si>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</si>
  <si>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</si>
  <si>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</si>
  <si>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</si>
  <si>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</si>
  <si>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</si>
  <si>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</si>
  <si>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</si>
  <si>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</si>
  <si>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</si>
  <si>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</si>
  <si>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</si>
  <si>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</si>
  <si>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</si>
  <si>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</si>
  <si>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</si>
  <si>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</si>
  <si>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</si>
  <si>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</si>
  <si>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</si>
  <si>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</si>
  <si>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</si>
  <si>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</si>
  <si>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</si>
  <si>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</si>
  <si>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</si>
  <si>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</si>
  <si>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</si>
  <si>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</si>
  <si>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</si>
  <si>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</si>
  <si>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</si>
  <si>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</si>
  <si>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</si>
  <si>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</si>
  <si>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</si>
  <si>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</si>
  <si>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</si>
  <si>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</si>
  <si>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</si>
  <si>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</si>
  <si>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</si>
  <si>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</si>
  <si>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</si>
  <si>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</si>
  <si>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</si>
  <si>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</si>
  <si>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</si>
  <si>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</si>
  <si>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</si>
  <si>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</si>
  <si>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</si>
  <si>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</si>
  <si>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</si>
  <si>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</si>
  <si>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</si>
  <si>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</si>
  <si>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</si>
  <si>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</si>
  <si>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</si>
  <si>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</si>
  <si>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</si>
  <si>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</si>
  <si>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</si>
  <si>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</si>
  <si>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</si>
  <si>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</si>
  <si>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</si>
  <si>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</si>
  <si>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</si>
  <si>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</si>
  <si>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</si>
  <si>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</si>
  <si>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</si>
  <si>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</si>
  <si>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</si>
  <si>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</si>
  <si>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</si>
  <si>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</si>
  <si>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</si>
  <si>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</si>
  <si>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</si>
  <si>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</si>
  <si>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</si>
  <si>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</si>
  <si>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</si>
  <si>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</si>
  <si>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</si>
  <si>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</si>
  <si>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</si>
  <si>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</si>
  <si>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</si>
  <si>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</si>
  <si>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</si>
  <si>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</si>
  <si>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</si>
  <si>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</si>
  <si>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</si>
  <si>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</si>
  <si>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</si>
  <si>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</si>
  <si>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</si>
  <si>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</si>
  <si>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</si>
  <si>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</si>
  <si>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</si>
  <si>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</si>
  <si>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</si>
  <si>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</si>
  <si>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</si>
  <si>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</si>
  <si>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</si>
  <si>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</si>
  <si>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</si>
  <si>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</si>
  <si>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</si>
  <si>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</si>
  <si>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</si>
  <si>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</si>
  <si>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</si>
  <si>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</si>
  <si>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</si>
  <si>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</si>
  <si>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</si>
  <si>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</si>
  <si>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</si>
  <si>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</si>
  <si>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</si>
  <si>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</si>
  <si>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</si>
  <si>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</si>
  <si>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</si>
  <si>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</si>
  <si>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</si>
  <si>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</si>
  <si>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</si>
  <si>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</si>
  <si>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</si>
  <si>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</si>
  <si>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</si>
  <si>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</si>
  <si>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</si>
  <si>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</si>
  <si>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</si>
  <si>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</si>
  <si>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</si>
  <si>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</si>
  <si>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</si>
  <si>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</si>
  <si>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</si>
  <si>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</si>
  <si>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</si>
  <si>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</si>
  <si>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</si>
  <si>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</si>
  <si>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</si>
  <si>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</si>
  <si>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</si>
  <si>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</si>
  <si>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</si>
  <si>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</si>
  <si>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</si>
  <si>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</si>
  <si>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</si>
  <si>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</si>
  <si>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</si>
  <si>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</si>
  <si>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</si>
  <si>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</si>
  <si>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</si>
  <si>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</si>
  <si>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</si>
  <si>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</si>
  <si>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</si>
  <si>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</si>
  <si>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</si>
  <si>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</si>
  <si>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</si>
  <si>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</si>
  <si>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</si>
  <si>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</si>
  <si>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</si>
  <si>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</si>
  <si>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</si>
  <si>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</si>
  <si>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</si>
  <si>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</si>
  <si>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</si>
  <si>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</si>
  <si>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</si>
  <si>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</si>
  <si>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</si>
  <si>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</si>
  <si>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</si>
  <si>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</si>
  <si>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</si>
  <si>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</si>
  <si>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</si>
  <si>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</si>
  <si>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</si>
  <si>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</si>
  <si>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</si>
  <si>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</si>
  <si>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</si>
  <si>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</si>
  <si>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</si>
  <si>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</si>
  <si>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</si>
  <si>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</si>
  <si>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</si>
  <si>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</si>
  <si>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</si>
  <si>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</si>
  <si>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</si>
  <si>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</si>
  <si>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</si>
  <si>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</si>
  <si>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</si>
  <si>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</si>
  <si>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</si>
  <si>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</si>
  <si>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</si>
  <si>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</si>
  <si>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</si>
  <si>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</si>
  <si>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</si>
  <si>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</si>
  <si>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</si>
  <si>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</si>
  <si>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</si>
  <si>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</si>
  <si>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</si>
  <si>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</si>
  <si>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</si>
  <si>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</si>
  <si>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</si>
  <si>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</si>
  <si>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</si>
  <si>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</si>
  <si>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</si>
  <si>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</si>
  <si>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</si>
  <si>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</si>
  <si>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</si>
  <si>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</si>
  <si>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</si>
  <si>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</si>
  <si>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</si>
  <si>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</si>
  <si>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</si>
  <si>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</si>
  <si>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</si>
  <si>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</si>
  <si>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</si>
  <si>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</si>
  <si>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</si>
  <si>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</si>
  <si>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</si>
  <si>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</si>
  <si>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</si>
  <si>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</si>
  <si>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</si>
  <si>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</si>
  <si>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</si>
  <si>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</si>
  <si>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</si>
  <si>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</si>
  <si>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</si>
  <si>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</si>
  <si>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</si>
  <si>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</si>
  <si>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</si>
  <si>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</si>
  <si>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</si>
  <si>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</si>
  <si>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</si>
  <si>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</si>
  <si>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</si>
  <si>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</si>
  <si>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</si>
  <si>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</si>
  <si>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</si>
  <si>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</si>
  <si>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</si>
  <si>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</si>
  <si>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</si>
  <si>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</si>
  <si>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</si>
  <si>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</si>
  <si>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</si>
  <si>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</si>
  <si>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</si>
  <si>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</si>
  <si>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</si>
  <si>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</si>
  <si>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</si>
  <si>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</si>
  <si>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</si>
  <si>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</si>
  <si>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</si>
  <si>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</si>
  <si>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</si>
  <si>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</si>
  <si>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</si>
  <si>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</si>
  <si>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</si>
  <si>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</si>
  <si>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</si>
  <si>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</si>
  <si>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</si>
  <si>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</si>
  <si>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</si>
  <si>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</si>
  <si>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</si>
  <si>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</si>
  <si>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</si>
  <si>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</si>
  <si>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</si>
  <si>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</si>
  <si>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</si>
  <si>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</si>
  <si>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</si>
  <si>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</si>
  <si>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</si>
  <si>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</si>
  <si>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</si>
  <si>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</si>
  <si>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</si>
  <si>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</si>
  <si>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</si>
  <si>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</si>
  <si>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</si>
  <si>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</si>
  <si>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</si>
  <si>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</si>
  <si>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</si>
  <si>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</si>
  <si>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</si>
  <si>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</si>
  <si>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</si>
  <si>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</si>
  <si>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</si>
  <si>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</si>
  <si>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</si>
  <si>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</si>
  <si>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</si>
  <si>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</si>
  <si>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</si>
  <si>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</si>
  <si>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</si>
  <si>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</si>
  <si>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</si>
  <si>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</si>
  <si>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</si>
  <si>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</si>
  <si>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</si>
  <si>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</si>
  <si>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</si>
  <si>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</si>
  <si>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</si>
  <si>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</si>
  <si>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</si>
  <si>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</si>
  <si>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</si>
  <si>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</si>
  <si>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</si>
  <si>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</si>
  <si>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</si>
  <si>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</si>
  <si>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</si>
  <si>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</si>
  <si>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</si>
  <si>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</si>
  <si>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</si>
  <si>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</si>
  <si>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</si>
  <si>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</si>
  <si>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</si>
  <si>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</si>
  <si>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</si>
  <si>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</si>
  <si>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</si>
  <si>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</si>
  <si>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</si>
  <si>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</si>
  <si>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</si>
  <si>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</si>
  <si>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</si>
  <si>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</si>
  <si>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</si>
  <si>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</si>
  <si>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</si>
  <si>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</si>
  <si>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</si>
  <si>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</si>
  <si>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</si>
  <si>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</si>
  <si>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</si>
  <si>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</si>
  <si>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</si>
  <si>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</si>
  <si>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</si>
  <si>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</si>
  <si>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</si>
  <si>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</si>
  <si>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</si>
  <si>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</si>
  <si>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</si>
  <si>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</si>
  <si>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</si>
  <si>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</si>
  <si>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</si>
  <si>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</si>
  <si>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</si>
  <si>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</si>
  <si>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</si>
  <si>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</si>
  <si>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</si>
  <si>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</si>
  <si>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</si>
  <si>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</si>
  <si>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</si>
  <si>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</si>
  <si>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</si>
  <si>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</si>
  <si>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</si>
  <si>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</si>
  <si>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</si>
  <si>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</si>
  <si>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</si>
  <si>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</si>
  <si>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</si>
  <si>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</si>
  <si>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</si>
  <si>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</si>
  <si>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</si>
  <si>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</si>
  <si>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</si>
  <si>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</si>
  <si>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</si>
  <si>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</si>
  <si>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</si>
  <si>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</si>
  <si>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</si>
  <si>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</si>
  <si>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</si>
  <si>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</si>
  <si>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</si>
  <si>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</si>
  <si>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</si>
  <si>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</si>
  <si>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</si>
  <si>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</si>
  <si>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</si>
  <si>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</si>
  <si>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</si>
  <si>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</si>
  <si>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</si>
  <si>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</si>
  <si>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</si>
  <si>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</si>
  <si>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</si>
  <si>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</si>
  <si>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</si>
  <si>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</si>
  <si>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</si>
  <si>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</si>
  <si>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</si>
  <si>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</si>
  <si>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</si>
  <si>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</si>
  <si>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</si>
  <si>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</si>
  <si>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</si>
  <si>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</si>
  <si>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</si>
  <si>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</si>
  <si>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</si>
  <si>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</si>
  <si>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</si>
  <si>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</si>
  <si>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</si>
  <si>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</si>
  <si>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</si>
  <si>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</si>
  <si>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</si>
  <si>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</si>
  <si>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</si>
  <si>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</si>
  <si>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</si>
  <si>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</si>
  <si>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</si>
  <si>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</si>
  <si>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</si>
  <si>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</si>
  <si>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</si>
  <si>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</si>
  <si>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</si>
  <si>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</si>
  <si>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</si>
  <si>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</si>
  <si>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</si>
  <si>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</si>
  <si>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</si>
  <si>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</si>
  <si>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</si>
  <si>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</si>
  <si>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</si>
  <si>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</si>
  <si>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</si>
  <si>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</si>
  <si>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</si>
  <si>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</si>
  <si>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</si>
  <si>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</si>
  <si>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</si>
  <si>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</si>
  <si>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</si>
  <si>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</si>
  <si>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</si>
  <si>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</si>
  <si>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</si>
  <si>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</si>
  <si>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</si>
  <si>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</si>
  <si>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</si>
  <si>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</si>
  <si>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</si>
  <si>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</si>
  <si>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</si>
  <si>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</si>
  <si>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</si>
  <si>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</si>
  <si>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</si>
  <si>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</si>
  <si>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</si>
  <si>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</si>
  <si>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</si>
  <si>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</si>
  <si>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</si>
  <si>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</si>
  <si>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</si>
  <si>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</si>
  <si>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</si>
  <si>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</si>
  <si>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</si>
  <si>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</si>
  <si>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</si>
  <si>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</si>
  <si>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</si>
  <si>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</si>
  <si>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</si>
  <si>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</si>
  <si>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</si>
  <si>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</si>
  <si>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</si>
  <si>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</si>
  <si>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</si>
  <si>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</si>
  <si>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</si>
  <si>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</si>
  <si>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</si>
  <si>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</si>
  <si>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</si>
  <si>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</si>
  <si>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</si>
  <si>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</si>
  <si>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</si>
  <si>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</si>
  <si>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</si>
  <si>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</si>
  <si>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</si>
  <si>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</si>
  <si>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</si>
  <si>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</si>
  <si>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</si>
  <si>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</si>
  <si>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</si>
  <si>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</si>
  <si>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</si>
  <si>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</si>
  <si>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</si>
  <si>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</si>
  <si>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</si>
  <si>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</si>
  <si>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</si>
  <si>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</si>
  <si>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</si>
  <si>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</si>
  <si>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</si>
  <si>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</si>
  <si>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</si>
  <si>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</si>
  <si>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</si>
  <si>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</si>
  <si>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</si>
  <si>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</si>
  <si>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</si>
  <si>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</si>
  <si>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</si>
  <si>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</si>
  <si>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</si>
  <si>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</si>
  <si>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</si>
  <si>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</si>
  <si>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</si>
  <si>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</si>
  <si>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</si>
  <si>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</si>
  <si>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</si>
  <si>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</si>
  <si>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</si>
  <si>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</si>
  <si>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</si>
  <si>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</si>
  <si>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</si>
  <si>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</si>
  <si>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</si>
  <si>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</si>
  <si>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</si>
  <si>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</si>
  <si>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</si>
  <si>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</si>
  <si>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</si>
  <si>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</si>
  <si>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</si>
  <si>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</si>
  <si>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</si>
  <si>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</si>
  <si>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</si>
  <si>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</si>
  <si>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</si>
  <si>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</si>
  <si>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</si>
  <si>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</si>
  <si>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</si>
  <si>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</si>
  <si>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</si>
  <si>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</si>
  <si>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</si>
  <si>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</si>
  <si>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</si>
  <si>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</si>
  <si>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</si>
  <si>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</si>
  <si>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</si>
  <si>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</si>
  <si>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</si>
  <si>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</si>
  <si>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</si>
  <si>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</si>
  <si>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</si>
  <si>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</si>
  <si>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</si>
  <si>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</si>
  <si>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</si>
  <si>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</si>
  <si>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</si>
  <si>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</si>
  <si>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</si>
  <si>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</si>
  <si>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</si>
  <si>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</si>
  <si>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</si>
  <si>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</si>
  <si>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</si>
  <si>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</si>
  <si>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</si>
  <si>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</si>
  <si>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</si>
  <si>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</si>
  <si>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</si>
  <si>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</si>
  <si>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</si>
  <si>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</si>
  <si>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</si>
  <si>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</si>
  <si>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</si>
  <si>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</si>
  <si>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</si>
  <si>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</si>
  <si>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</si>
  <si>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</si>
  <si>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</si>
  <si>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</si>
  <si>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</si>
  <si>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</si>
  <si>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</si>
  <si>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</si>
  <si>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</si>
  <si>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</si>
  <si>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</si>
  <si>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</si>
  <si>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</si>
  <si>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</si>
  <si>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</si>
  <si>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</si>
  <si>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</si>
  <si>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</si>
  <si>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</si>
  <si>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</si>
  <si>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</si>
  <si>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</si>
  <si>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</si>
  <si>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</si>
  <si>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</si>
  <si>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</si>
  <si>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</si>
  <si>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</si>
  <si>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</si>
  <si>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</si>
  <si>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</si>
  <si>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</si>
  <si>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</si>
  <si>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</si>
  <si>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</si>
  <si>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</si>
  <si>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</si>
  <si>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</si>
  <si>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</si>
  <si>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</si>
  <si>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</si>
  <si>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</si>
  <si>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</si>
  <si>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</si>
  <si>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</si>
  <si>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</si>
  <si>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</si>
  <si>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</si>
  <si>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</si>
  <si>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</si>
  <si>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</si>
  <si>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</si>
  <si>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</si>
  <si>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</si>
  <si>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</si>
  <si>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</si>
  <si>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</si>
  <si>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</si>
  <si>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</si>
  <si>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</si>
  <si>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</si>
  <si>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</si>
  <si>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</si>
  <si>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</si>
  <si>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</si>
  <si>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</si>
  <si>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</si>
  <si>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</si>
  <si>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</si>
  <si>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</si>
  <si>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</si>
  <si>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</si>
  <si>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</si>
  <si>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</si>
  <si>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</si>
  <si>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</si>
  <si>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</si>
  <si>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</si>
  <si>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</si>
  <si>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</si>
  <si>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</si>
  <si>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</si>
  <si>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</si>
  <si>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</si>
  <si>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</si>
  <si>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</si>
  <si>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</si>
  <si>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</si>
  <si>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</si>
  <si>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</si>
  <si>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</si>
  <si>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</si>
  <si>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</si>
  <si>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</si>
  <si>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</si>
  <si>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</si>
  <si>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</si>
  <si>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</si>
  <si>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</si>
  <si>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</si>
  <si>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</si>
  <si>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</si>
  <si>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</si>
  <si>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</si>
  <si>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</si>
  <si>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</si>
  <si>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</si>
  <si>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</si>
  <si>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</si>
  <si>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</si>
  <si>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</si>
  <si>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</si>
  <si>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</si>
  <si>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</si>
  <si>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</si>
  <si>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</si>
  <si>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</si>
  <si>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</si>
  <si>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</si>
  <si>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</si>
  <si>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</si>
  <si>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</si>
  <si>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</si>
  <si>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</si>
  <si>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</si>
  <si>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</si>
  <si>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</si>
  <si>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</si>
  <si>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</si>
  <si>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</si>
  <si>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</si>
  <si>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</si>
  <si>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</si>
  <si>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</si>
  <si>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</si>
  <si>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</si>
  <si>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</si>
  <si>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</si>
  <si>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</si>
  <si>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</si>
  <si>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</si>
  <si>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</si>
  <si>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</si>
  <si>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</si>
  <si>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</si>
  <si>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</si>
  <si>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</si>
  <si>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</si>
  <si>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</si>
  <si>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</si>
  <si>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</si>
  <si>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</si>
  <si>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</si>
  <si>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</si>
  <si>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</si>
  <si>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</si>
  <si>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</si>
  <si>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</si>
  <si>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</si>
  <si>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</si>
  <si>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</si>
  <si>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</si>
  <si>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</si>
  <si>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</si>
  <si>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</si>
  <si>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</si>
  <si>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</si>
  <si>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</si>
  <si>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</si>
  <si>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</si>
  <si>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</si>
  <si>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</si>
  <si>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</si>
  <si>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</si>
  <si>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</si>
  <si>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</si>
  <si>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</si>
  <si>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</si>
  <si>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</si>
  <si>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</si>
  <si>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</si>
  <si>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</si>
  <si>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</si>
  <si>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</si>
  <si>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</si>
  <si>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</si>
  <si>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</si>
  <si>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</si>
  <si>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</si>
  <si>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</si>
  <si>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</si>
  <si>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</si>
  <si>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</si>
  <si>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</si>
  <si>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</si>
  <si>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</si>
  <si>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</si>
  <si>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</si>
  <si>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</si>
  <si>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</si>
  <si>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</si>
  <si>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</si>
  <si>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</si>
  <si>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</si>
  <si>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</si>
  <si>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</si>
  <si>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</si>
  <si>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</si>
  <si>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</si>
  <si>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</si>
  <si>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</si>
  <si>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</si>
  <si>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</si>
  <si>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</si>
  <si>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</si>
  <si>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</si>
  <si>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</si>
  <si>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</si>
  <si>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</si>
  <si>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</si>
  <si>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</si>
  <si>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</si>
  <si>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</si>
  <si>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</si>
  <si>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</si>
  <si>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</si>
  <si>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</si>
  <si>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</si>
  <si>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</si>
  <si>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</si>
  <si>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</si>
  <si>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</si>
  <si>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</si>
  <si>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</si>
  <si>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</si>
  <si>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</si>
  <si>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</si>
  <si>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</si>
  <si>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</si>
  <si>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</si>
  <si>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</si>
  <si>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</si>
  <si>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</si>
  <si>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</si>
  <si>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</si>
  <si>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</si>
  <si>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</si>
  <si>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</si>
  <si>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</si>
  <si>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</si>
  <si>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</si>
  <si>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</si>
  <si>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</si>
  <si>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</si>
  <si>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</si>
  <si>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</si>
  <si>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</si>
  <si>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</si>
  <si>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</si>
  <si>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</si>
  <si>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</si>
  <si>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</si>
  <si>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</si>
  <si>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</si>
  <si>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</si>
  <si>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</si>
  <si>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</si>
  <si>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</si>
  <si>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</si>
  <si>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</si>
  <si>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</si>
  <si>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</si>
  <si>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</si>
  <si>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</si>
  <si>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</si>
  <si>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</si>
  <si>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</si>
  <si>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</si>
  <si>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</si>
  <si>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</si>
  <si>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</si>
  <si>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</si>
  <si>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</si>
  <si>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</si>
  <si>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</si>
  <si>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</si>
  <si>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</si>
  <si>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</si>
  <si>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</si>
  <si>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</si>
  <si>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</si>
  <si>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</si>
  <si>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</si>
  <si>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</si>
  <si>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</si>
  <si>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</si>
  <si>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</si>
  <si>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</si>
  <si>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</si>
  <si>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</si>
  <si>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</si>
  <si>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</si>
  <si>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</si>
  <si>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</si>
  <si>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</si>
  <si>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</si>
  <si>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</si>
  <si>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</si>
  <si>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</si>
  <si>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</si>
  <si>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</si>
  <si>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</si>
  <si>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</si>
  <si>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</si>
  <si>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</si>
  <si>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</si>
  <si>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</si>
  <si>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</si>
  <si>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</si>
  <si>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</si>
  <si>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</si>
  <si>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</si>
  <si>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</si>
  <si>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</si>
  <si>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</si>
  <si>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</si>
  <si>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</si>
  <si>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</si>
  <si>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</si>
  <si>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</si>
  <si>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</si>
  <si>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</si>
  <si>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</si>
  <si>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</si>
  <si>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</si>
  <si>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</si>
  <si>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</si>
  <si>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</si>
  <si>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</si>
  <si>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</si>
  <si>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</si>
  <si>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</si>
  <si>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</si>
  <si>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</si>
  <si>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</si>
  <si>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</si>
  <si>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</si>
  <si>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</si>
  <si>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</si>
  <si>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</si>
  <si>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</si>
  <si>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</si>
  <si>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</si>
  <si>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</si>
  <si>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</si>
  <si>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</si>
  <si>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</si>
  <si>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</si>
  <si>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</si>
  <si>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</si>
  <si>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</si>
  <si>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</si>
  <si>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</si>
  <si>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</si>
  <si>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</si>
  <si>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</si>
  <si>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</si>
  <si>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</si>
  <si>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</si>
  <si>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</si>
  <si>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</si>
  <si>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</si>
  <si>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</si>
  <si>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</si>
  <si>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</si>
  <si>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</si>
  <si>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</si>
  <si>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</si>
  <si>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</si>
  <si>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</si>
  <si>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</si>
  <si>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</si>
  <si>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</si>
  <si>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</si>
  <si>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</si>
  <si>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</si>
  <si>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</si>
  <si>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</si>
  <si>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</si>
  <si>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</si>
  <si>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</si>
  <si>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</si>
  <si>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</si>
  <si>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</si>
  <si>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</si>
  <si>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</si>
  <si>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</si>
  <si>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</si>
  <si>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</si>
  <si>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</si>
  <si>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</si>
  <si>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</si>
  <si>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</si>
  <si>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</si>
  <si>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</si>
  <si>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</si>
  <si>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</si>
  <si>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</si>
  <si>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</si>
  <si>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</si>
  <si>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</si>
  <si>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</si>
  <si>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</si>
  <si>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</si>
  <si>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</si>
  <si>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</si>
  <si>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</si>
  <si>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</si>
  <si>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</si>
  <si>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</si>
  <si>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</si>
  <si>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</si>
  <si>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</si>
  <si>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</si>
  <si>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</si>
  <si>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</si>
  <si>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</si>
  <si>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</si>
  <si>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</si>
  <si>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</si>
  <si>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</si>
  <si>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</si>
  <si>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</si>
  <si>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</si>
  <si>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</si>
  <si>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</si>
  <si>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</si>
  <si>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</si>
  <si>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</si>
  <si>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</si>
  <si>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</si>
  <si>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</si>
  <si>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</si>
  <si>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</si>
  <si>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</si>
  <si>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</si>
  <si>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</si>
  <si>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</si>
  <si>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</si>
  <si>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</si>
  <si>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</si>
  <si>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</si>
  <si>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</si>
  <si>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</si>
  <si>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</si>
  <si>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</si>
  <si>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</si>
  <si>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</si>
  <si>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</si>
  <si>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</si>
  <si>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</si>
  <si>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</si>
  <si>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</si>
  <si>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</si>
  <si>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</si>
  <si>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</si>
  <si>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</si>
  <si>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</si>
  <si>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</si>
  <si>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</si>
  <si>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</si>
  <si>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</si>
  <si>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</si>
  <si>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</si>
  <si>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</si>
  <si>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</si>
  <si>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</si>
  <si>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</si>
  <si>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</si>
  <si>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</si>
  <si>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</si>
  <si>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</si>
  <si>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</si>
  <si>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</si>
  <si>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</si>
  <si>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</si>
  <si>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</si>
  <si>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</si>
  <si>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</si>
  <si>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</si>
  <si>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</si>
  <si>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</si>
  <si>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</si>
  <si>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</si>
  <si>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</si>
  <si>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</si>
  <si>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</si>
  <si>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</si>
  <si>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</si>
  <si>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</si>
  <si>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</si>
  <si>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</si>
  <si>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</si>
  <si>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</si>
  <si>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</si>
  <si>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</si>
  <si>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</si>
  <si>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</si>
  <si>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</si>
  <si>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</si>
  <si>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</si>
  <si>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</si>
  <si>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</si>
  <si>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</si>
  <si>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</si>
  <si>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</si>
  <si>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</si>
  <si>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</si>
  <si>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</si>
  <si>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</si>
  <si>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</si>
  <si>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</si>
  <si>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</si>
  <si>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</si>
  <si>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</si>
  <si>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</si>
  <si>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</si>
  <si>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</si>
  <si>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</si>
  <si>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</si>
  <si>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</si>
  <si>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</si>
  <si>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</si>
  <si>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</si>
  <si>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</si>
  <si>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</si>
  <si>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</si>
  <si>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</si>
  <si>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</si>
  <si>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</si>
  <si>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</si>
  <si>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</si>
  <si>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</si>
  <si>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</si>
  <si>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</si>
  <si>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</si>
  <si>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</si>
  <si>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</si>
  <si>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</si>
  <si>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</si>
  <si>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</si>
  <si>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</si>
  <si>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</si>
  <si>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</si>
  <si>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</si>
  <si>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</si>
  <si>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</si>
  <si>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</si>
  <si>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</si>
  <si>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</si>
  <si>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</si>
  <si>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</si>
  <si>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</si>
  <si>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</si>
  <si>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</si>
  <si>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</si>
  <si>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</si>
  <si>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</si>
  <si>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</si>
  <si>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</si>
  <si>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</si>
  <si>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</si>
  <si>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</si>
  <si>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</si>
  <si>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</si>
  <si>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</si>
  <si>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</si>
  <si>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</si>
  <si>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</si>
  <si>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</si>
  <si>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</si>
  <si>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</si>
  <si>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</si>
  <si>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</si>
  <si>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</si>
  <si>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</si>
  <si>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</si>
  <si>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</si>
  <si>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</si>
  <si>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</si>
  <si>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</si>
  <si>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</si>
  <si>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</si>
  <si>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</si>
  <si>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</si>
  <si>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</si>
  <si>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</si>
  <si>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</si>
  <si>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</si>
  <si>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</si>
  <si>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</si>
  <si>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</si>
  <si>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</si>
  <si>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</si>
  <si>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</si>
  <si>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</si>
  <si>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</si>
  <si>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</si>
  <si>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</si>
  <si>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</si>
  <si>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</si>
  <si>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</si>
  <si>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</si>
  <si>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</si>
  <si>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</si>
  <si>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</si>
  <si>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</si>
  <si>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</si>
  <si>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</si>
  <si>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</si>
  <si>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</si>
  <si>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</si>
  <si>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</si>
  <si>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</si>
  <si>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</si>
  <si>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</si>
  <si>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</si>
  <si>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</si>
  <si>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</si>
  <si>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</si>
  <si>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</si>
  <si>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</si>
  <si>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</si>
  <si>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</si>
  <si>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</si>
  <si>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</si>
  <si>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</si>
  <si>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</si>
  <si>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</si>
  <si>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</si>
  <si>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</si>
  <si>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</si>
  <si>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</si>
  <si>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</si>
  <si>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</si>
  <si>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</si>
  <si>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</si>
  <si>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</si>
  <si>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</si>
  <si>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</si>
  <si>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</si>
  <si>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</si>
  <si>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</si>
  <si>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</si>
  <si>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</si>
  <si>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</si>
  <si>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</si>
  <si>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</si>
  <si>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</si>
  <si>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</si>
  <si>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</si>
  <si>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</si>
  <si>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</si>
  <si>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</si>
  <si>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</si>
  <si>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</si>
  <si>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</si>
  <si>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</si>
  <si>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</si>
  <si>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</si>
  <si>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</si>
  <si>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</si>
  <si>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</si>
  <si>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</si>
  <si>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</si>
  <si>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</si>
  <si>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</si>
  <si>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</si>
  <si>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</si>
  <si>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</si>
  <si>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</si>
  <si>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</si>
  <si>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</si>
  <si>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</si>
  <si>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</si>
  <si>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</si>
  <si>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</si>
  <si>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</si>
  <si>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</si>
  <si>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</si>
  <si>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</si>
  <si>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</si>
  <si>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</si>
  <si>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</si>
  <si>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</si>
  <si>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</si>
  <si>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</si>
  <si>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</si>
  <si>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</si>
  <si>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</si>
  <si>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</si>
  <si>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</si>
  <si>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</si>
  <si>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</si>
  <si>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</si>
  <si>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</si>
  <si>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</si>
  <si>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</si>
  <si>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</si>
  <si>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</si>
  <si>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</si>
  <si>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</si>
  <si>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</si>
  <si>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</si>
  <si>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</si>
  <si>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</si>
  <si>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</si>
  <si>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</si>
  <si>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</si>
  <si>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</si>
  <si>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</si>
  <si>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</si>
  <si>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</si>
  <si>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</si>
  <si>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</si>
  <si>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</si>
  <si>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</si>
  <si>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</si>
  <si>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</si>
  <si>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</si>
  <si>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</si>
  <si>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</si>
  <si>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</si>
  <si>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</si>
  <si>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</si>
  <si>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</si>
  <si>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</si>
  <si>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</si>
  <si>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</si>
  <si>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</si>
  <si>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</si>
  <si>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</si>
  <si>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</si>
  <si>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</si>
  <si>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</si>
  <si>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</si>
  <si>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</si>
  <si>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</si>
  <si>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</si>
  <si>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</si>
  <si>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</si>
  <si>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</si>
  <si>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</si>
  <si>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</si>
  <si>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</si>
  <si>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</si>
  <si>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</si>
  <si>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</si>
  <si>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</si>
  <si>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</si>
  <si>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</si>
  <si>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</si>
  <si>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</si>
  <si>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</si>
  <si>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</si>
  <si>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</si>
  <si>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</si>
  <si>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</si>
  <si>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</si>
  <si>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</si>
  <si>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</si>
  <si>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</si>
  <si>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</si>
  <si>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</si>
  <si>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</si>
  <si>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</si>
  <si>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</si>
  <si>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</si>
  <si>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</si>
  <si>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</si>
  <si>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</si>
  <si>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</si>
  <si>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</si>
  <si>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</si>
  <si>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</si>
  <si>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</si>
  <si>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</si>
  <si>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</si>
  <si>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</si>
  <si>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</si>
  <si>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</si>
  <si>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</si>
  <si>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</si>
  <si>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</si>
  <si>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</si>
  <si>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</si>
  <si>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</si>
  <si>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</si>
  <si>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</si>
  <si>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</si>
  <si>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</si>
  <si>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</si>
  <si>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</si>
  <si>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</si>
  <si>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</si>
  <si>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</si>
  <si>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</si>
  <si>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</si>
  <si>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</si>
  <si>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</si>
  <si>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</si>
  <si>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</si>
  <si>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</si>
  <si>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</si>
  <si>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</si>
  <si>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</si>
  <si>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</si>
  <si>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</si>
  <si>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</si>
  <si>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</si>
  <si>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</si>
  <si>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</si>
  <si>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</si>
  <si>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</si>
  <si>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</si>
  <si>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</si>
  <si>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</si>
  <si>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</si>
  <si>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</si>
  <si>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</si>
  <si>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</si>
  <si>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</si>
  <si>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</si>
  <si>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</si>
  <si>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</si>
  <si>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</si>
  <si>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</si>
  <si>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</si>
  <si>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</si>
  <si>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</si>
  <si>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</si>
  <si>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</si>
  <si>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</si>
  <si>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</si>
  <si>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</si>
  <si>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</si>
  <si>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</si>
  <si>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</si>
  <si>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</si>
  <si>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</si>
  <si>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</si>
  <si>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</si>
  <si>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</si>
  <si>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</si>
  <si>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</si>
  <si>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</si>
  <si>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</si>
  <si>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</si>
  <si>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</si>
  <si>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</si>
  <si>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</si>
  <si>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</si>
  <si>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</si>
  <si>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</si>
  <si>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</si>
  <si>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</si>
  <si>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</si>
  <si>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</si>
  <si>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</si>
  <si>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</si>
  <si>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</si>
  <si>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</si>
  <si>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</si>
  <si>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</si>
  <si>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</si>
  <si>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</si>
  <si>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</si>
  <si>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</si>
  <si>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</si>
  <si>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</si>
  <si>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</si>
  <si>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</si>
  <si>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</si>
  <si>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</si>
  <si>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</si>
  <si>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</si>
  <si>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</si>
  <si>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</si>
  <si>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</si>
  <si>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</si>
  <si>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</si>
  <si>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</si>
  <si>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</si>
  <si>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</si>
  <si>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</si>
  <si>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</si>
  <si>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</si>
  <si>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</si>
  <si>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</si>
  <si>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</si>
  <si>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</si>
  <si>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</si>
  <si>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</si>
  <si>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</si>
  <si>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</si>
  <si>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</si>
  <si>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</si>
  <si>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</si>
  <si>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</si>
  <si>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</si>
  <si>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</si>
  <si>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</si>
  <si>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</si>
  <si>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</si>
  <si>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</si>
  <si>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</si>
  <si>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</si>
  <si>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</si>
  <si>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</si>
  <si>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</si>
  <si>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</si>
  <si>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</si>
  <si>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</si>
  <si>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</si>
  <si>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</si>
  <si>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</si>
  <si>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</si>
  <si>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</si>
  <si>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</si>
  <si>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</si>
  <si>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</si>
  <si>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</si>
  <si>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</si>
  <si>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</si>
  <si>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</si>
  <si>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</si>
  <si>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</si>
  <si>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</si>
  <si>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</si>
  <si>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</si>
  <si>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</si>
  <si>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</si>
  <si>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</si>
  <si>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</si>
  <si>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</si>
  <si>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</si>
  <si>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</si>
  <si>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</si>
  <si>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</si>
  <si>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</si>
  <si>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</si>
  <si>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</si>
  <si>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</si>
  <si>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</si>
  <si>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</si>
  <si>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</si>
  <si>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</si>
  <si>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</si>
  <si>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</si>
  <si>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</si>
  <si>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</si>
  <si>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</si>
  <si>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</si>
  <si>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</si>
  <si>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</si>
  <si>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</si>
  <si>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</si>
  <si>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</si>
  <si>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</si>
  <si>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</si>
  <si>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</si>
  <si>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</si>
  <si>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</si>
  <si>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</si>
  <si>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</si>
  <si>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</si>
  <si>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</si>
  <si>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</si>
  <si>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</si>
  <si>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</si>
  <si>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</si>
  <si>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</si>
  <si>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</si>
  <si>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</si>
  <si>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</si>
  <si>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</si>
  <si>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</si>
  <si>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</si>
  <si>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</si>
  <si>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</si>
  <si>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</si>
  <si>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</si>
  <si>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</si>
  <si>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</si>
  <si>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</si>
  <si>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</si>
  <si>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</si>
  <si>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</si>
  <si>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</si>
  <si>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</si>
  <si>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</si>
  <si>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</si>
  <si>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</si>
  <si>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</si>
  <si>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</si>
  <si>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</si>
  <si>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</si>
  <si>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</si>
  <si>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</si>
  <si>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</si>
  <si>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</si>
  <si>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</si>
  <si>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</si>
  <si>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</si>
  <si>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</si>
  <si>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</si>
  <si>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</si>
  <si>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</si>
  <si>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</si>
  <si>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</si>
  <si>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</si>
  <si>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</si>
  <si>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</si>
  <si>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</si>
  <si>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</si>
  <si>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</si>
  <si>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</si>
  <si>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</si>
  <si>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</si>
  <si>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</si>
  <si>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</si>
  <si>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</si>
  <si>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</si>
  <si>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</si>
  <si>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</si>
  <si>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</si>
  <si>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</si>
  <si>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</si>
  <si>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</si>
  <si>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</si>
  <si>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</si>
  <si>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</si>
  <si>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</si>
  <si>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</si>
  <si>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</si>
  <si>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</si>
  <si>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</si>
  <si>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</si>
  <si>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</si>
  <si>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</si>
  <si>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</si>
  <si>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</si>
  <si>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</si>
  <si>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</si>
  <si>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</si>
  <si>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</si>
  <si>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</si>
  <si>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</si>
  <si>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</si>
  <si>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</si>
  <si>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</si>
  <si>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</si>
  <si>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</si>
  <si>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</si>
  <si>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</si>
  <si>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</si>
  <si>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</si>
  <si>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</si>
  <si>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</si>
  <si>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</si>
  <si>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</si>
  <si>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</si>
  <si>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</si>
  <si>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</si>
  <si>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</si>
  <si>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</si>
  <si>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</si>
  <si>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</si>
  <si>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</si>
  <si>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</si>
  <si>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</si>
  <si>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</si>
  <si>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</si>
  <si>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</si>
  <si>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</si>
  <si>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</si>
  <si>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</si>
  <si>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</si>
  <si>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</si>
  <si>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</si>
  <si>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</si>
  <si>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</si>
  <si>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</si>
  <si>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</si>
  <si>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</si>
  <si>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</si>
  <si>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</si>
  <si>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</si>
  <si>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</si>
  <si>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</si>
  <si>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</si>
  <si>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</si>
  <si>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</si>
  <si>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</si>
  <si>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</si>
  <si>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</si>
  <si>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</si>
  <si>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</si>
  <si>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</si>
  <si>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</si>
  <si>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</si>
  <si>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</si>
  <si>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</si>
  <si>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</si>
  <si>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</si>
  <si>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</si>
  <si>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</si>
  <si>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</si>
  <si>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</si>
  <si>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</si>
  <si>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</si>
  <si>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</si>
  <si>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</si>
  <si>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</si>
  <si>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</si>
  <si>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</si>
  <si>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</si>
  <si>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</si>
  <si>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</si>
  <si>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</si>
  <si>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</si>
  <si>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</si>
  <si>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</si>
  <si>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</si>
  <si>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</si>
  <si>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</si>
  <si>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</si>
  <si>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</si>
  <si>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</si>
  <si>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</si>
  <si>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</si>
  <si>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</si>
  <si>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</si>
  <si>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</si>
  <si>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</si>
  <si>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</si>
  <si>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</si>
  <si>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</si>
  <si>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</si>
  <si>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</si>
  <si>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</si>
  <si>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</si>
  <si>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</si>
  <si>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</si>
  <si>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</si>
  <si>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</si>
  <si>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</si>
  <si>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</si>
  <si>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</si>
  <si>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</si>
  <si>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</si>
  <si>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</si>
  <si>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</si>
  <si>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</si>
  <si>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</si>
  <si>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</si>
  <si>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</si>
  <si>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</si>
  <si>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</si>
  <si>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</si>
  <si>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</si>
  <si>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</si>
  <si>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</si>
  <si>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</si>
  <si>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</si>
  <si>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</si>
  <si>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</si>
  <si>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</si>
  <si>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</si>
  <si>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</si>
  <si>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</si>
  <si>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</si>
  <si>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</si>
  <si>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</si>
  <si>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</si>
  <si>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</si>
  <si>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</si>
  <si>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</si>
  <si>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</si>
  <si>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</si>
  <si>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</si>
  <si>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</si>
  <si>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</si>
  <si>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</si>
  <si>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</si>
  <si>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</si>
  <si>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</si>
  <si>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</si>
  <si>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</si>
  <si>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</si>
  <si>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</si>
  <si>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</si>
  <si>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</si>
  <si>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</si>
  <si>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</si>
  <si>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</si>
  <si>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</si>
  <si>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</si>
  <si>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</si>
  <si>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</si>
  <si>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</si>
  <si>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</si>
  <si>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</si>
  <si>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</si>
  <si>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</si>
  <si>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</si>
  <si>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</si>
  <si>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</si>
  <si>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</si>
  <si>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</si>
  <si>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</si>
  <si>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</si>
  <si>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</si>
  <si>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</si>
  <si>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</si>
  <si>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</si>
  <si>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</si>
  <si>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</si>
  <si>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</si>
  <si>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</si>
  <si>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</si>
  <si>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</si>
  <si>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</si>
  <si>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</si>
  <si>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</si>
  <si>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</si>
  <si>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</si>
  <si>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</si>
  <si>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</si>
  <si>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</si>
  <si>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</si>
  <si>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</si>
  <si>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</si>
  <si>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</si>
  <si>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</si>
  <si>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</si>
  <si>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</si>
  <si>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</si>
  <si>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</si>
  <si>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</si>
  <si>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</si>
  <si>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</si>
  <si>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</si>
  <si>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</si>
  <si>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</si>
  <si>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</si>
  <si>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</si>
  <si>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</si>
  <si>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</si>
  <si>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</si>
  <si>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</si>
  <si>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</si>
  <si>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</si>
  <si>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</si>
  <si>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</si>
  <si>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</si>
  <si>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</si>
  <si>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</si>
  <si>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</si>
  <si>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</si>
  <si>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</si>
  <si>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</si>
  <si>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</si>
  <si>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</si>
  <si>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</si>
  <si>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</si>
  <si>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</si>
  <si>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</si>
  <si>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</si>
  <si>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</si>
  <si>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</si>
  <si>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</si>
  <si>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</si>
  <si>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</si>
  <si>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</si>
  <si>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</si>
  <si>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</si>
  <si>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</si>
  <si>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</si>
  <si>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</si>
  <si>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</si>
  <si>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</si>
  <si>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</si>
  <si>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</si>
  <si>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</si>
  <si>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</si>
  <si>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</si>
  <si>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</si>
  <si>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</si>
  <si>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</si>
  <si>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</si>
  <si>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</si>
  <si>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</si>
  <si>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</si>
  <si>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</si>
  <si>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</si>
  <si>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</si>
  <si>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</si>
  <si>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</si>
  <si>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</si>
  <si>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</si>
  <si>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</si>
  <si>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</si>
  <si>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</si>
  <si>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</si>
  <si>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</si>
  <si>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</si>
  <si>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</si>
  <si>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</si>
  <si>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</si>
  <si>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</si>
  <si>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</si>
  <si>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</si>
  <si>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</si>
  <si>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</si>
  <si>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</si>
  <si>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</si>
  <si>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</si>
  <si>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</si>
  <si>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</si>
  <si>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</si>
  <si>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</si>
  <si>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</si>
  <si>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</si>
  <si>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</si>
  <si>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</si>
  <si>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</si>
  <si>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</si>
  <si>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</si>
  <si>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</si>
  <si>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</si>
  <si>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</si>
  <si>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</si>
  <si>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</si>
  <si>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</si>
  <si>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</si>
  <si>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</si>
  <si>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</si>
  <si>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</si>
  <si>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</si>
  <si>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</si>
  <si>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</si>
  <si>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</si>
  <si>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</si>
  <si>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</si>
  <si>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</si>
  <si>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</si>
  <si>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</si>
  <si>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</si>
  <si>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</si>
  <si>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</si>
  <si>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</si>
  <si>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</si>
  <si>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</si>
  <si>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</si>
  <si>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</si>
  <si>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</si>
  <si>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</si>
  <si>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</si>
  <si>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</si>
  <si>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</si>
  <si>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</si>
  <si>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</si>
  <si>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</si>
  <si>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</si>
  <si>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</si>
  <si>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</si>
  <si>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</si>
  <si>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</si>
  <si>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</si>
  <si>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</si>
  <si>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</si>
  <si>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</si>
  <si>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</si>
  <si>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</si>
  <si>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</si>
  <si>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</si>
  <si>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</si>
  <si>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</si>
  <si>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</si>
  <si>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</si>
  <si>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</si>
  <si>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</si>
  <si>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</si>
  <si>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</si>
  <si>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</si>
  <si>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</si>
  <si>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</si>
  <si>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</si>
  <si>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</si>
  <si>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</si>
  <si>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</si>
  <si>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</si>
  <si>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</si>
  <si>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</si>
  <si>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</si>
  <si>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</si>
  <si>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</si>
  <si>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</si>
  <si>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</si>
  <si>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</si>
  <si>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</si>
  <si>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</si>
  <si>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</si>
  <si>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</si>
  <si>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</si>
  <si>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</si>
  <si>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</si>
  <si>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</si>
  <si>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</si>
  <si>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</si>
  <si>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</si>
  <si>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</si>
  <si>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</si>
  <si>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</si>
  <si>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</si>
  <si>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</si>
  <si>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</si>
  <si>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</si>
  <si>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</si>
  <si>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</si>
  <si>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</si>
  <si>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</si>
  <si>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</si>
  <si>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</si>
  <si>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</si>
  <si>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</si>
  <si>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</si>
  <si>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</si>
  <si>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</si>
  <si>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</si>
  <si>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</si>
  <si>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</si>
  <si>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</si>
  <si>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</si>
  <si>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</si>
  <si>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</si>
  <si>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</si>
  <si>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</si>
  <si>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</si>
  <si>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</si>
  <si>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</si>
  <si>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</si>
  <si>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</si>
  <si>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</si>
  <si>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</si>
  <si>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</si>
  <si>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</si>
  <si>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</si>
  <si>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</si>
  <si>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</si>
  <si>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</si>
  <si>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</si>
  <si>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</si>
  <si>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</si>
  <si>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</si>
  <si>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</si>
  <si>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</si>
  <si>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</si>
  <si>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</si>
  <si>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</si>
  <si>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</si>
  <si>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</si>
  <si>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</si>
  <si>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</si>
  <si>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</si>
  <si>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</si>
  <si>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</si>
  <si>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</si>
  <si>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</si>
  <si>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</si>
  <si>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</si>
  <si>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</si>
  <si>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</si>
  <si>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</si>
  <si>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</si>
  <si>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</si>
  <si>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</si>
  <si>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</si>
  <si>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</si>
  <si>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</si>
  <si>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</si>
  <si>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</si>
  <si>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</si>
  <si>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</si>
  <si>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</si>
  <si>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</si>
  <si>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</si>
  <si>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</si>
  <si>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</si>
  <si>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</si>
  <si>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</si>
  <si>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</si>
  <si>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</si>
  <si>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</si>
  <si>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</si>
  <si>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</si>
  <si>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</si>
  <si>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</si>
  <si>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</si>
  <si>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</si>
  <si>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</si>
  <si>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</si>
  <si>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</si>
  <si>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</si>
  <si>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</si>
  <si>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</si>
  <si>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</si>
  <si>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</si>
  <si>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</si>
  <si>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</si>
  <si>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</si>
  <si>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</si>
  <si>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</si>
  <si>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</si>
  <si>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</si>
  <si>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</si>
  <si>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</si>
  <si>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</si>
  <si>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</si>
  <si>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</si>
  <si>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</si>
  <si>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</si>
  <si>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</si>
  <si>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</si>
  <si>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</si>
  <si>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</si>
  <si>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</si>
  <si>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</si>
  <si>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</si>
  <si>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</si>
  <si>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</si>
  <si>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</si>
  <si>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</si>
  <si>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</si>
  <si>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</si>
  <si>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</si>
  <si>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</si>
  <si>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</si>
  <si>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</si>
  <si>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</si>
  <si>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</si>
  <si>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</si>
  <si>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</si>
  <si>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</si>
  <si>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</si>
  <si>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</si>
  <si>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</si>
  <si>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</si>
  <si>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</si>
  <si>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</si>
  <si>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</si>
  <si>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</si>
  <si>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</si>
  <si>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</si>
  <si>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</si>
  <si>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</si>
  <si>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</si>
  <si>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</si>
  <si>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</si>
  <si>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</si>
  <si>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</si>
  <si>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</si>
  <si>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</si>
  <si>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</si>
  <si>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</si>
  <si>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</si>
  <si>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</si>
  <si>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</si>
  <si>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</si>
  <si>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</si>
  <si>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</si>
  <si>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</si>
  <si>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</si>
  <si>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</si>
  <si>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</si>
  <si>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</si>
  <si>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</si>
  <si>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</si>
  <si>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</si>
  <si>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</si>
  <si>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</si>
  <si>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</si>
  <si>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</si>
  <si>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</si>
  <si>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</si>
  <si>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</si>
  <si>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</si>
  <si>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</si>
  <si>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</si>
  <si>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</si>
  <si>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</si>
  <si>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</si>
  <si>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</si>
  <si>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</si>
  <si>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</si>
  <si>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</si>
  <si>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</si>
  <si>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</si>
  <si>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</si>
  <si>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</si>
  <si>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</si>
  <si>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</si>
  <si>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</si>
  <si>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</si>
  <si>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</si>
  <si>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</si>
  <si>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</si>
  <si>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</si>
  <si>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</si>
  <si>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</si>
  <si>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</si>
  <si>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</si>
  <si>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</si>
  <si>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</si>
  <si>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</si>
  <si>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</si>
  <si>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</si>
  <si>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</si>
  <si>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</si>
  <si>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</si>
  <si>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</si>
  <si>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</si>
  <si>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</si>
  <si>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</si>
  <si>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</si>
  <si>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</si>
  <si>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</si>
  <si>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</si>
  <si>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</si>
  <si>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</si>
  <si>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</si>
  <si>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</si>
  <si>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</si>
  <si>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</si>
  <si>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</si>
  <si>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</si>
  <si>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</si>
  <si>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</si>
  <si>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</si>
  <si>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</si>
  <si>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</si>
  <si>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</si>
  <si>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</si>
  <si>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</si>
  <si>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</si>
  <si>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</si>
  <si>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</si>
  <si>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</si>
  <si>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</si>
  <si>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</si>
  <si>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</si>
  <si>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</si>
  <si>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</si>
  <si>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</si>
  <si>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</si>
  <si>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</si>
  <si>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</si>
  <si>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</si>
  <si>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</si>
  <si>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</si>
  <si>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</si>
  <si>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</si>
  <si>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</si>
  <si>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</si>
  <si>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</si>
  <si>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</si>
  <si>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</si>
  <si>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</si>
  <si>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</si>
  <si>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</si>
  <si>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</si>
  <si>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</si>
  <si>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</si>
  <si>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</si>
  <si>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</si>
  <si>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</si>
  <si>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</si>
  <si>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</si>
  <si>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</si>
  <si>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</si>
  <si>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</si>
  <si>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</si>
  <si>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</si>
  <si>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</si>
  <si>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</si>
  <si>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</si>
  <si>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</si>
  <si>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</si>
  <si>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</si>
  <si>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</si>
  <si>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</si>
  <si>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</si>
  <si>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</si>
  <si>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</si>
  <si>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</si>
  <si>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</si>
  <si>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</si>
  <si>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</si>
  <si>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</si>
  <si>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</si>
  <si>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</si>
  <si>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</si>
  <si>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</si>
  <si>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</si>
  <si>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</si>
  <si>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</si>
  <si>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</si>
  <si>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</si>
  <si>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</si>
  <si>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</si>
  <si>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</si>
  <si>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</si>
  <si>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</si>
  <si>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</si>
  <si>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</si>
  <si>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</si>
  <si>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</si>
  <si>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</si>
  <si>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</si>
  <si>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</si>
  <si>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</si>
  <si>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</si>
  <si>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</si>
  <si>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</si>
  <si>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</si>
  <si>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</si>
  <si>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</si>
  <si>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</si>
  <si>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</si>
  <si>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</si>
  <si>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</si>
  <si>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</si>
  <si>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</si>
  <si>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</si>
  <si>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</si>
  <si>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</si>
  <si>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</si>
  <si>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</si>
  <si>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</si>
  <si>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</si>
  <si>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</si>
  <si>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</si>
  <si>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</si>
  <si>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</si>
  <si>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</si>
  <si>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</si>
  <si>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</si>
  <si>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</si>
  <si>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</si>
  <si>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</si>
  <si>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</si>
  <si>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</si>
  <si>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</si>
  <si>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</si>
  <si>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</si>
  <si>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</si>
  <si>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</si>
  <si>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</si>
  <si>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</si>
  <si>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</si>
  <si>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</si>
  <si>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</si>
  <si>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</si>
  <si>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</si>
  <si>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</si>
  <si>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</si>
  <si>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</si>
  <si>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</si>
  <si>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</si>
  <si>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</si>
  <si>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</si>
  <si>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</si>
  <si>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</si>
  <si>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</si>
  <si>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</si>
  <si>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</si>
  <si>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</si>
  <si>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</si>
  <si>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</si>
  <si>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</si>
  <si>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</si>
  <si>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</si>
  <si>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</si>
  <si>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</si>
  <si>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</si>
  <si>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</si>
  <si>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</si>
  <si>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</si>
  <si>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</si>
  <si>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</si>
  <si>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</si>
  <si>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</si>
  <si>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</si>
  <si>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</si>
  <si>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</si>
  <si>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</si>
  <si>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</si>
  <si>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</si>
  <si>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</si>
  <si>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</si>
  <si>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</si>
  <si>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</si>
  <si>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</si>
  <si>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</si>
  <si>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</si>
  <si>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</si>
  <si>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</si>
  <si>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</si>
  <si>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</si>
  <si>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</si>
  <si>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</si>
  <si>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</si>
  <si>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</si>
  <si>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</si>
  <si>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</si>
  <si>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</si>
  <si>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</si>
  <si>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</si>
  <si>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</si>
  <si>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</si>
  <si>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</si>
  <si>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</si>
  <si>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</si>
  <si>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</si>
  <si>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</si>
  <si>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</si>
  <si>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</si>
  <si>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</si>
  <si>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</si>
  <si>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</si>
  <si>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</si>
  <si>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</si>
  <si>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</si>
  <si>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</si>
  <si>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</si>
  <si>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</si>
  <si>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</si>
  <si>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</si>
  <si>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</si>
  <si>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</si>
  <si>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</si>
  <si>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</si>
  <si>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</si>
  <si>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</si>
  <si>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</si>
  <si>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</si>
  <si>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</si>
  <si>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</si>
  <si>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</si>
  <si>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</si>
  <si>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</si>
  <si>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</si>
  <si>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</si>
  <si>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</si>
  <si>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</si>
  <si>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</si>
  <si>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</si>
  <si>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</si>
  <si>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</si>
  <si>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</si>
  <si>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</si>
  <si>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</si>
  <si>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</si>
  <si>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</si>
  <si>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</si>
  <si>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</si>
  <si>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</si>
  <si>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</si>
  <si>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</si>
  <si>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</si>
  <si>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</si>
  <si>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</si>
  <si>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</si>
  <si>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</si>
  <si>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</si>
  <si>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</si>
  <si>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</si>
  <si>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</si>
  <si>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</si>
  <si>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</si>
  <si>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</si>
  <si>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</si>
  <si>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</si>
  <si>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</si>
  <si>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</si>
  <si>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</si>
  <si>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</si>
  <si>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</si>
  <si>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</si>
  <si>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</si>
  <si>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</si>
  <si>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</si>
  <si>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</si>
  <si>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</si>
  <si>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</si>
  <si>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</si>
  <si>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</si>
  <si>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</si>
  <si>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</si>
  <si>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</si>
  <si>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</si>
  <si>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</si>
  <si>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</si>
  <si>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</si>
  <si>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</si>
  <si>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</si>
  <si>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</si>
  <si>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</si>
  <si>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</si>
  <si>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</si>
  <si>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</si>
  <si>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</si>
  <si>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</si>
  <si>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</si>
  <si>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</si>
  <si>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</si>
  <si>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</si>
  <si>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</si>
  <si>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</si>
  <si>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</si>
  <si>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</si>
  <si>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</si>
  <si>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</si>
  <si>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</si>
  <si>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</si>
  <si>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</si>
  <si>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</si>
  <si>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</si>
  <si>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</si>
  <si>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</si>
  <si>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</si>
  <si>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</si>
  <si>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</si>
  <si>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</si>
  <si>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</si>
  <si>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</si>
  <si>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</si>
  <si>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</si>
  <si>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</si>
  <si>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</si>
  <si>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</si>
  <si>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</si>
  <si>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</si>
  <si>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</si>
  <si>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</si>
  <si>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</si>
  <si>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</si>
  <si>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</si>
  <si>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</si>
  <si>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</si>
  <si>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</si>
  <si>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</si>
  <si>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</si>
  <si>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</si>
  <si>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</si>
  <si>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</si>
  <si>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</si>
  <si>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</si>
  <si>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</si>
  <si>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</si>
  <si>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</si>
  <si>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</si>
  <si>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</si>
  <si>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</si>
  <si>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</si>
  <si>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</si>
  <si>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</si>
  <si>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</si>
  <si>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</si>
  <si>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</si>
  <si>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</si>
  <si>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</si>
  <si>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</si>
  <si>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</si>
  <si>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</si>
  <si>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</si>
  <si>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</si>
  <si>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</si>
  <si>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</si>
  <si>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</si>
  <si>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</si>
  <si>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</si>
  <si>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</si>
  <si>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</si>
  <si>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</si>
  <si>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</si>
  <si>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</si>
  <si>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</si>
  <si>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</si>
  <si>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</si>
  <si>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</si>
  <si>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</si>
  <si>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</si>
  <si>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</si>
  <si>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</si>
  <si>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</si>
  <si>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</si>
  <si>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</si>
  <si>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</si>
  <si>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</si>
  <si>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</si>
  <si>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</si>
  <si>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</si>
  <si>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</si>
  <si>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</si>
  <si>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</si>
  <si>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</si>
  <si>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</si>
  <si>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</si>
  <si>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</si>
  <si>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</si>
  <si>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</si>
  <si>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</si>
  <si>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</si>
  <si>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</si>
  <si>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</si>
  <si>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</si>
  <si>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</si>
  <si>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</si>
  <si>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</si>
  <si>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</si>
  <si>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</si>
  <si>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</si>
  <si>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</si>
  <si>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</si>
  <si>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</si>
  <si>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</si>
  <si>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</si>
  <si>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</si>
  <si>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</si>
  <si>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</si>
  <si>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</si>
  <si>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</si>
  <si>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</si>
  <si>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</si>
  <si>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</si>
  <si>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</si>
  <si>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</si>
  <si>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</si>
  <si>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</si>
  <si>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</si>
  <si>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</si>
  <si>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</si>
  <si>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</si>
  <si>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</si>
  <si>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</si>
  <si>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</si>
  <si>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</si>
  <si>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</si>
  <si>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</si>
  <si>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</si>
  <si>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</si>
  <si>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</si>
  <si>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</si>
  <si>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</si>
  <si>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</si>
  <si>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</si>
  <si>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</si>
  <si>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</si>
  <si>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</si>
  <si>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</si>
  <si>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</si>
  <si>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</si>
  <si>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</si>
  <si>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</si>
  <si>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</si>
  <si>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</si>
  <si>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</si>
  <si>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</si>
  <si>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</si>
  <si>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</si>
  <si>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</si>
  <si>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</si>
  <si>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</si>
  <si>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</si>
  <si>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</si>
  <si>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</si>
  <si>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</si>
  <si>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</si>
  <si>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</si>
  <si>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</si>
  <si>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</si>
  <si>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</si>
  <si>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</si>
  <si>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</si>
  <si>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</si>
  <si>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</si>
  <si>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</si>
  <si>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</si>
  <si>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</si>
  <si>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</si>
  <si>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</si>
  <si>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</si>
  <si>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</si>
  <si>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</si>
  <si>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</si>
  <si>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</si>
  <si>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</si>
  <si>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</si>
  <si>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</si>
  <si>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</si>
  <si>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</si>
  <si>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</si>
  <si>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</si>
  <si>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</si>
  <si>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</si>
  <si>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</si>
  <si>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</si>
  <si>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</si>
  <si>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</si>
  <si>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</si>
  <si>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</si>
  <si>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</si>
  <si>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</si>
  <si>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</si>
  <si>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</si>
  <si>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</si>
  <si>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</si>
  <si>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</si>
  <si>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</si>
  <si>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</si>
  <si>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</si>
  <si>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</si>
  <si>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</si>
  <si>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</si>
  <si>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</si>
  <si>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</si>
  <si>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</si>
  <si>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</si>
  <si>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</si>
  <si>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</si>
  <si>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</si>
  <si>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</si>
  <si>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</si>
  <si>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</si>
  <si>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</si>
  <si>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</si>
  <si>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</si>
  <si>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</si>
  <si>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</si>
  <si>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</si>
  <si>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</si>
  <si>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</si>
  <si>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</si>
  <si>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</si>
  <si>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</si>
  <si>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</si>
  <si>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</si>
  <si>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</si>
  <si>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</si>
  <si>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</si>
  <si>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</si>
  <si>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</si>
  <si>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</si>
  <si>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</si>
  <si>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</si>
  <si>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</si>
  <si>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</si>
  <si>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</si>
  <si>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</si>
  <si>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</si>
  <si>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</si>
  <si>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</si>
  <si>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</si>
  <si>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</si>
  <si>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</si>
  <si>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</si>
  <si>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</si>
  <si>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</si>
  <si>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</si>
  <si>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</si>
  <si>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</si>
  <si>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</si>
  <si>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</si>
  <si>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</si>
  <si>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</si>
  <si>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</si>
  <si>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</si>
  <si>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</si>
  <si>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</si>
  <si>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</si>
  <si>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</si>
  <si>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</si>
  <si>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</si>
  <si>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</si>
  <si>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</si>
  <si>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</si>
  <si>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</si>
  <si>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</si>
  <si>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</si>
  <si>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</si>
  <si>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</si>
  <si>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</si>
  <si>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</si>
  <si>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</si>
  <si>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</si>
  <si>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</si>
  <si>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</si>
  <si>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</si>
  <si>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</si>
  <si>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</si>
  <si>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</si>
  <si>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</si>
  <si>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</si>
  <si>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</si>
  <si>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</si>
  <si>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</si>
  <si>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</si>
  <si>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</si>
  <si>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</si>
  <si>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</si>
  <si>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</si>
  <si>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</si>
  <si>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</si>
  <si>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</si>
  <si>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</si>
  <si>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</si>
  <si>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</si>
  <si>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</si>
  <si>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</si>
  <si>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</si>
  <si>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</si>
  <si>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</si>
  <si>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</si>
  <si>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</si>
  <si>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</si>
  <si>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</si>
  <si>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</si>
  <si>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</si>
  <si>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</si>
  <si>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</si>
  <si>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</si>
  <si>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</si>
  <si>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</si>
  <si>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</si>
  <si>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</si>
  <si>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</si>
  <si>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</si>
  <si>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</si>
  <si>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</si>
  <si>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</si>
  <si>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</si>
  <si>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</si>
  <si>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</si>
  <si>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</si>
  <si>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</si>
  <si>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</si>
  <si>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</si>
  <si>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</si>
  <si>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</si>
  <si>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</si>
  <si>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</si>
  <si>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</si>
  <si>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</si>
  <si>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</si>
  <si>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</si>
  <si>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</si>
  <si>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</si>
  <si>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</si>
  <si>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</si>
  <si>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</si>
  <si>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</si>
  <si>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</si>
  <si>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</si>
  <si>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</si>
  <si>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</si>
  <si>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</si>
  <si>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</si>
  <si>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</si>
  <si>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</si>
  <si>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</si>
  <si>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</si>
  <si>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</si>
  <si>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</si>
  <si>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</si>
  <si>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</si>
  <si>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</si>
  <si>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</si>
  <si>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</si>
  <si>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</si>
  <si>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</si>
  <si>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</si>
  <si>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</si>
  <si>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</si>
  <si>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</si>
  <si>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</si>
  <si>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</si>
  <si>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</si>
  <si>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</si>
  <si>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</si>
  <si>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</si>
  <si>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</si>
  <si>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</si>
  <si>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</si>
  <si>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</si>
  <si>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</si>
  <si>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</si>
  <si>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</si>
  <si>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</si>
  <si>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</si>
  <si>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</si>
  <si>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</si>
  <si>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</si>
  <si>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</si>
  <si>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</si>
  <si>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</si>
  <si>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</si>
  <si>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</si>
  <si>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</si>
  <si>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</si>
  <si>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</si>
  <si>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</si>
  <si>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</si>
  <si>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</si>
  <si>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</si>
  <si>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</si>
  <si>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</si>
  <si>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</si>
  <si>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</si>
  <si>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</si>
  <si>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</si>
  <si>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</si>
  <si>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</si>
  <si>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</si>
  <si>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</si>
  <si>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</si>
  <si>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</si>
  <si>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</si>
  <si>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</si>
  <si>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</si>
  <si>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</si>
  <si>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</si>
  <si>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</si>
  <si>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</si>
  <si>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</si>
  <si>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</si>
  <si>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</si>
  <si>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</si>
  <si>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</si>
  <si>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</si>
  <si>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</si>
  <si>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</si>
  <si>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</si>
  <si>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</si>
  <si>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</si>
  <si>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</si>
  <si>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</si>
  <si>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</si>
  <si>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</si>
  <si>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</si>
  <si>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</si>
  <si>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</si>
  <si>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</si>
  <si>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</si>
  <si>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</si>
  <si>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</si>
  <si>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</si>
  <si>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</si>
  <si>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</si>
  <si>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</si>
  <si>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</si>
  <si>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</si>
  <si>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</si>
  <si>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</si>
  <si>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</si>
  <si>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</si>
  <si>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</si>
  <si>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</si>
  <si>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</si>
  <si>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</si>
  <si>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</si>
  <si>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</si>
  <si>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</si>
  <si>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</si>
  <si>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</si>
  <si>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</si>
  <si>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</si>
  <si>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</si>
  <si>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</si>
  <si>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</si>
  <si>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</si>
  <si>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</si>
  <si>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</si>
  <si>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</si>
  <si>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</si>
  <si>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</si>
  <si>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</si>
  <si>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</si>
  <si>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</si>
  <si>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</si>
  <si>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</si>
  <si>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</si>
  <si>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</si>
  <si>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</si>
  <si>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</si>
  <si>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</si>
  <si>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</si>
  <si>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</si>
  <si>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</si>
  <si>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</si>
  <si>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</si>
  <si>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</si>
  <si>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</si>
  <si>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</si>
  <si>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</si>
  <si>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</si>
  <si>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</si>
  <si>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</si>
  <si>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</si>
  <si>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</si>
  <si>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</si>
  <si>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</si>
  <si>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</si>
  <si>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</si>
  <si>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</si>
  <si>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</si>
  <si>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</si>
  <si>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</si>
  <si>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</si>
  <si>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</si>
  <si>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</si>
  <si>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</si>
  <si>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</si>
  <si>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</si>
  <si>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</si>
  <si>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</si>
  <si>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</si>
  <si>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</si>
  <si>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</si>
  <si>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</si>
  <si>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</si>
  <si>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</si>
  <si>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</si>
  <si>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</si>
  <si>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</si>
  <si>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</si>
  <si>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</si>
  <si>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</si>
  <si>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</si>
  <si>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</si>
  <si>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</si>
  <si>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</si>
  <si>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</si>
  <si>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</si>
  <si>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</si>
  <si>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</si>
  <si>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</si>
  <si>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</si>
  <si>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</si>
  <si>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</si>
  <si>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</si>
  <si>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</si>
  <si>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</si>
  <si>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</si>
  <si>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</si>
  <si>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</si>
  <si>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</si>
  <si>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</si>
  <si>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</si>
  <si>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</si>
  <si>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</si>
  <si>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</si>
  <si>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</si>
  <si>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</si>
  <si>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</si>
  <si>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</si>
  <si>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</si>
  <si>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</si>
  <si>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</si>
  <si>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</si>
  <si>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</si>
  <si>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</si>
  <si>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</si>
  <si>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</si>
  <si>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</si>
  <si>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</si>
  <si>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</si>
  <si>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</si>
  <si>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</si>
  <si>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</si>
  <si>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</si>
  <si>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</si>
  <si>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</si>
  <si>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</si>
  <si>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</si>
  <si>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</si>
  <si>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</si>
  <si>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</si>
  <si>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</si>
  <si>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</si>
  <si>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</si>
  <si>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</si>
  <si>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</si>
  <si>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</si>
  <si>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</si>
  <si>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</si>
  <si>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</si>
  <si>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</si>
  <si>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</si>
  <si>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</si>
  <si>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</si>
  <si>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</si>
  <si>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</si>
  <si>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</si>
  <si>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</si>
  <si>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</si>
  <si>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</si>
  <si>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</si>
  <si>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</si>
  <si>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</si>
  <si>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</si>
  <si>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</si>
  <si>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</si>
  <si>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</si>
  <si>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</si>
  <si>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</si>
  <si>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</si>
  <si>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</si>
  <si>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</si>
  <si>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</si>
  <si>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</si>
  <si>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</si>
  <si>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</si>
  <si>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</si>
  <si>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</si>
  <si>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</si>
  <si>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</si>
  <si>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</si>
  <si>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</si>
  <si>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</si>
  <si>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</si>
  <si>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</si>
  <si>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</si>
  <si>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</si>
  <si>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</si>
  <si>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</si>
  <si>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</si>
  <si>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</si>
  <si>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</si>
  <si>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</si>
  <si>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</si>
  <si>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</si>
  <si>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</si>
  <si>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</si>
  <si>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</si>
  <si>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</si>
  <si>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</si>
  <si>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</si>
  <si>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</si>
  <si>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</si>
  <si>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</si>
  <si>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</si>
  <si>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</si>
  <si>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</si>
  <si>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</si>
  <si>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</si>
  <si>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</si>
  <si>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</si>
  <si>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</si>
  <si>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</si>
  <si>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</si>
  <si>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</si>
  <si>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</si>
  <si>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</si>
  <si>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</si>
  <si>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</si>
  <si>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</si>
  <si>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</si>
  <si>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</si>
  <si>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</si>
  <si>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</si>
  <si>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</si>
  <si>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</si>
  <si>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</si>
  <si>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</si>
  <si>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</si>
  <si>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</si>
  <si>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</si>
  <si>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</si>
  <si>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</si>
  <si>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</si>
  <si>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</si>
  <si>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</si>
  <si>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</si>
  <si>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</si>
  <si>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</si>
  <si>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</si>
  <si>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</si>
  <si>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</si>
  <si>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</si>
  <si>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</si>
  <si>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</si>
  <si>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</si>
  <si>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</si>
  <si>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</si>
  <si>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</si>
  <si>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</si>
  <si>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</si>
  <si>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</si>
  <si>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</si>
  <si>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</si>
  <si>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</si>
  <si>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</si>
  <si>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</si>
  <si>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</si>
  <si>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</si>
  <si>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</si>
  <si>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</si>
  <si>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</si>
  <si>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</si>
  <si>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</si>
  <si>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</si>
  <si>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</si>
  <si>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</si>
  <si>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</si>
  <si>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</si>
  <si>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</si>
  <si>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</si>
  <si>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</si>
  <si>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</si>
  <si>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</si>
  <si>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</si>
  <si>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</si>
  <si>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</si>
  <si>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</si>
  <si>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</si>
  <si>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</si>
  <si>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</si>
  <si>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</si>
  <si>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</si>
  <si>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</si>
  <si>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</si>
  <si>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</si>
  <si>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</si>
  <si>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</si>
  <si>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</si>
  <si>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</si>
  <si>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</si>
  <si>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</si>
  <si>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</si>
  <si>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</si>
  <si>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</si>
  <si>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</si>
  <si>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</si>
  <si>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</si>
  <si>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</si>
  <si>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</si>
  <si>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</si>
  <si>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</si>
  <si>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</si>
  <si>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</si>
  <si>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</si>
  <si>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</si>
  <si>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</si>
  <si>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</si>
  <si>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</si>
  <si>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</si>
  <si>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</si>
  <si>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</si>
  <si>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</si>
  <si>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</si>
  <si>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</si>
  <si>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</si>
  <si>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</si>
  <si>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</si>
  <si>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</si>
  <si>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</si>
  <si>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</si>
  <si>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</si>
  <si>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</si>
  <si>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</si>
  <si>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</si>
  <si>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</si>
  <si>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</si>
  <si>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</si>
  <si>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</si>
  <si>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</si>
  <si>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</si>
  <si>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</si>
  <si>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</si>
  <si>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</si>
  <si>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</si>
  <si>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</si>
  <si>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</si>
  <si>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</si>
  <si>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</si>
  <si>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</si>
  <si>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</si>
  <si>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</si>
  <si>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</si>
  <si>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</si>
  <si>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</si>
  <si>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</si>
  <si>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</si>
  <si>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</si>
  <si>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</si>
  <si>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</si>
  <si>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</si>
  <si>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</si>
  <si>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</si>
  <si>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</si>
  <si>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</si>
  <si>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</si>
  <si>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</si>
  <si>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</si>
  <si>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</si>
  <si>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</si>
  <si>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</si>
  <si>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</si>
  <si>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</si>
  <si>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</si>
  <si>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</si>
  <si>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</si>
  <si>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</si>
  <si>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</si>
  <si>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</si>
  <si>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</si>
  <si>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</si>
  <si>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</si>
  <si>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</si>
  <si>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</si>
  <si>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</si>
  <si>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</si>
  <si>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</si>
  <si>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</si>
  <si>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</si>
  <si>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</si>
  <si>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</si>
  <si>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</si>
  <si>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</si>
  <si>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</si>
  <si>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</si>
  <si>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</si>
  <si>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</si>
  <si>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</si>
  <si>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</si>
  <si>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</si>
  <si>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</si>
  <si>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</si>
  <si>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</si>
  <si>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</si>
  <si>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</si>
  <si>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</si>
  <si>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</si>
  <si>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</si>
  <si>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</si>
  <si>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</si>
  <si>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</si>
  <si>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</si>
  <si>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</si>
  <si>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</si>
  <si>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</si>
  <si>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</si>
  <si>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</si>
  <si>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</si>
  <si>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</si>
  <si>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</si>
  <si>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</si>
  <si>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</si>
  <si>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</si>
  <si>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</si>
  <si>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</si>
  <si>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</si>
  <si>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</si>
  <si>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</si>
  <si>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</si>
  <si>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</si>
  <si>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</si>
  <si>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</si>
  <si>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</si>
  <si>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</si>
  <si>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</si>
  <si>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</si>
  <si>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</si>
  <si>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</si>
  <si>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</si>
  <si>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</si>
  <si>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</si>
  <si>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</si>
  <si>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</si>
  <si>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</si>
  <si>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</si>
  <si>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</si>
  <si>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</si>
  <si>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</si>
  <si>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</si>
  <si>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</si>
  <si>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</si>
  <si>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</si>
  <si>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</si>
  <si>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</si>
  <si>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</si>
  <si>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</si>
  <si>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</si>
  <si>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</si>
  <si>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</si>
  <si>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</si>
  <si>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</si>
  <si>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</si>
  <si>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</si>
  <si>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</si>
  <si>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</si>
  <si>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</si>
  <si>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</si>
  <si>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</si>
  <si>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</si>
  <si>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</si>
  <si>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</si>
  <si>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</si>
  <si>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</si>
  <si>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</si>
  <si>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</si>
  <si>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</si>
  <si>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</si>
  <si>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</si>
  <si>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</si>
  <si>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</si>
  <si>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</si>
  <si>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</si>
  <si>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</si>
  <si>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</si>
  <si>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</si>
  <si>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</si>
  <si>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</si>
  <si>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</si>
  <si>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</si>
  <si>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</si>
  <si>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</si>
  <si>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</si>
  <si>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</si>
  <si>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</si>
  <si>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</si>
  <si>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</si>
  <si>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</si>
  <si>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</si>
  <si>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</si>
  <si>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</si>
  <si>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</si>
  <si>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</si>
  <si>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</si>
  <si>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</si>
  <si>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</si>
  <si>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</si>
  <si>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</si>
  <si>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</si>
  <si>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</si>
  <si>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</si>
  <si>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</si>
  <si>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</si>
  <si>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</si>
  <si>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</si>
  <si>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</si>
  <si>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</si>
  <si>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</si>
  <si>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</si>
  <si>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</si>
  <si>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</si>
  <si>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</si>
  <si>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</si>
  <si>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</si>
  <si>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</si>
  <si>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</si>
  <si>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</si>
  <si>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</si>
  <si>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</si>
  <si>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</si>
  <si>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</si>
  <si>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</si>
  <si>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</si>
  <si>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</si>
  <si>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</si>
  <si>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</si>
  <si>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</si>
  <si>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</si>
  <si>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</si>
  <si>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</si>
  <si>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</si>
  <si>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</si>
  <si>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</si>
  <si>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</si>
  <si>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</si>
  <si>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</si>
  <si>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</si>
  <si>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</si>
  <si>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</si>
  <si>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</si>
  <si>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</si>
  <si>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</si>
  <si>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</si>
  <si>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</si>
  <si>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</si>
  <si>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</si>
  <si>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</si>
  <si>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</si>
  <si>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</si>
  <si>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</si>
  <si>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</si>
  <si>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</si>
  <si>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</si>
  <si>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</si>
  <si>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</si>
  <si>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</si>
  <si>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</si>
  <si>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</si>
  <si>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</si>
  <si>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</si>
  <si>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</si>
  <si>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</si>
  <si>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</si>
  <si>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</si>
  <si>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</si>
  <si>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</si>
  <si>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</si>
  <si>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</si>
  <si>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</si>
  <si>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</si>
  <si>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</si>
  <si>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</si>
  <si>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</si>
  <si>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</si>
  <si>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</si>
  <si>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</si>
  <si>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</si>
  <si>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</si>
  <si>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</si>
  <si>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</si>
  <si>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</si>
  <si>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</si>
  <si>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</si>
  <si>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</si>
  <si>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</si>
  <si>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</si>
  <si>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</si>
  <si>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</si>
  <si>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</si>
  <si>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</si>
  <si>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</si>
  <si>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</si>
  <si>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</si>
  <si>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</si>
  <si>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</si>
  <si>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</si>
  <si>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</si>
  <si>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</si>
  <si>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</si>
  <si>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</si>
  <si>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</si>
  <si>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</si>
  <si>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</si>
  <si>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</si>
  <si>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</si>
  <si>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</si>
  <si>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</si>
  <si>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</si>
  <si>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</si>
  <si>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</si>
  <si>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</si>
  <si>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</si>
  <si>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</si>
  <si>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</si>
  <si>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</si>
  <si>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</si>
  <si>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</si>
  <si>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</si>
  <si>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</si>
  <si>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</si>
  <si>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</si>
  <si>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</si>
  <si>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</si>
  <si>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</si>
  <si>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</si>
  <si>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</si>
  <si>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</si>
  <si>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</si>
  <si>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</si>
  <si>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</si>
  <si>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</si>
  <si>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</si>
  <si>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</si>
  <si>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</si>
  <si>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</si>
  <si>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</si>
  <si>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</si>
  <si>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</si>
  <si>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</si>
  <si>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</si>
  <si>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</si>
  <si>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</si>
  <si>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</si>
  <si>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</si>
  <si>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</si>
  <si>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</si>
  <si>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</si>
  <si>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</si>
  <si>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</si>
  <si>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</si>
  <si>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</si>
  <si>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</si>
  <si>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</si>
  <si>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</si>
  <si>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</si>
  <si>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</si>
  <si>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</si>
  <si>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</si>
  <si>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</si>
  <si>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</si>
  <si>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</si>
  <si>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</si>
  <si>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</si>
  <si>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</si>
  <si>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</si>
  <si>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</si>
  <si>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</si>
  <si>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</si>
  <si>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</si>
  <si>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</si>
  <si>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</si>
  <si>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</si>
  <si>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</si>
  <si>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</si>
  <si>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</si>
  <si>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</si>
  <si>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</si>
  <si>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</si>
  <si>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</si>
  <si>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</si>
  <si>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</si>
  <si>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</si>
  <si>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</si>
  <si>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</si>
  <si>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</si>
  <si>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</si>
  <si>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</si>
  <si>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</si>
  <si>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</si>
  <si>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</si>
  <si>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</si>
  <si>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</si>
  <si>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</si>
  <si>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</si>
  <si>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</si>
  <si>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</si>
  <si>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</si>
  <si>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</si>
  <si>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</si>
  <si>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</si>
  <si>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</si>
  <si>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</si>
  <si>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</si>
  <si>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</si>
  <si>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</si>
  <si>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</si>
  <si>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</si>
  <si>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</si>
  <si>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</si>
  <si>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</si>
  <si>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</si>
  <si>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</si>
  <si>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</si>
  <si>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</si>
  <si>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</si>
  <si>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</si>
  <si>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</si>
  <si>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</si>
  <si>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</si>
  <si>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</si>
  <si>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</si>
  <si>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</si>
  <si>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</si>
  <si>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</si>
  <si>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</si>
  <si>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</si>
  <si>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</si>
  <si>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</si>
  <si>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</si>
  <si>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</si>
  <si>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</si>
  <si>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</si>
  <si>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</si>
  <si>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</si>
  <si>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</si>
  <si>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</si>
  <si>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</si>
  <si>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</si>
  <si>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</si>
  <si>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</si>
  <si>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</si>
  <si>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</si>
  <si>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</si>
  <si>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</si>
  <si>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</si>
  <si>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</si>
  <si>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</si>
  <si>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</si>
  <si>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</si>
  <si>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</si>
  <si>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</si>
  <si>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</si>
  <si>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</si>
  <si>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</si>
  <si>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</si>
  <si>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</si>
  <si>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</si>
  <si>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</si>
  <si>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</si>
  <si>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</si>
  <si>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</si>
  <si>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</si>
  <si>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</si>
  <si>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</si>
  <si>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</si>
  <si>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</si>
  <si>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</si>
  <si>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</si>
  <si>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</si>
  <si>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</si>
  <si>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</si>
  <si>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</si>
  <si>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</si>
  <si>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</si>
  <si>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</si>
  <si>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</si>
  <si>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</si>
  <si>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</si>
  <si>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</si>
  <si>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</si>
  <si>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</si>
  <si>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</si>
  <si>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</si>
  <si>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</si>
  <si>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</si>
  <si>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</si>
  <si>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</si>
  <si>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</si>
  <si>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</si>
  <si>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</si>
  <si>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</si>
  <si>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</si>
  <si>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</si>
  <si>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</si>
  <si>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</si>
  <si>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</si>
  <si>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</si>
  <si>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</si>
  <si>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</si>
  <si>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</si>
  <si>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</si>
  <si>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</si>
  <si>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</si>
  <si>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</si>
  <si>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</si>
  <si>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</si>
  <si>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</si>
  <si>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</si>
  <si>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</si>
  <si>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</si>
  <si>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</si>
  <si>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</si>
  <si>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</si>
  <si>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</si>
  <si>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</si>
  <si>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</si>
  <si>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</si>
  <si>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</si>
  <si>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</si>
  <si>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</si>
  <si>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</si>
  <si>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</si>
  <si>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</si>
  <si>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</si>
  <si>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</si>
  <si>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</si>
  <si>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</si>
  <si>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</si>
  <si>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</si>
  <si>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</si>
  <si>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</si>
  <si>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</si>
  <si>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</si>
  <si>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</si>
  <si>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</si>
  <si>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</si>
  <si>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</si>
  <si>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</si>
  <si>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</si>
  <si>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</si>
  <si>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</si>
  <si>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</si>
  <si>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</si>
  <si>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</si>
  <si>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</si>
  <si>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</si>
  <si>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</si>
  <si>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</si>
  <si>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</si>
  <si>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</si>
  <si>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</si>
  <si>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</si>
  <si>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</si>
  <si>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</si>
  <si>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</si>
  <si>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</si>
  <si>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</si>
  <si>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</si>
  <si>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</si>
  <si>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</si>
  <si>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</si>
  <si>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</si>
  <si>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</si>
  <si>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</si>
  <si>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</si>
  <si>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</si>
  <si>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</si>
  <si>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</si>
  <si>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</si>
  <si>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</si>
  <si>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</si>
  <si>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</si>
  <si>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</si>
  <si>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</si>
  <si>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</si>
  <si>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</si>
  <si>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</si>
  <si>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</si>
  <si>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</si>
  <si>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</si>
  <si>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</si>
  <si>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</si>
  <si>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</si>
  <si>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</si>
  <si>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</si>
  <si>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</si>
  <si>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</si>
  <si>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</si>
  <si>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</si>
  <si>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</si>
  <si>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</si>
  <si>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</si>
  <si>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</si>
  <si>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</si>
  <si>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</si>
  <si>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</si>
  <si>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</si>
  <si>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</si>
  <si>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</si>
  <si>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</si>
  <si>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</si>
  <si>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</si>
  <si>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</si>
  <si>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</si>
  <si>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</si>
  <si>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</si>
  <si>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</si>
  <si>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</si>
  <si>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</si>
  <si>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</si>
  <si>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</si>
  <si>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</si>
  <si>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</si>
  <si>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</si>
  <si>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</si>
  <si>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</si>
  <si>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</si>
  <si>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</si>
  <si>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</si>
  <si>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</si>
  <si>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</si>
  <si>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</si>
  <si>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</si>
  <si>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</si>
  <si>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</si>
  <si>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</si>
  <si>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</si>
  <si>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</si>
  <si>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</si>
  <si>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</si>
  <si>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</si>
  <si>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</si>
  <si>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</si>
  <si>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</si>
  <si>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</si>
  <si>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</si>
  <si>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</si>
  <si>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</si>
  <si>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</si>
  <si>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</si>
  <si>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</si>
  <si>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</si>
  <si>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</si>
  <si>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</si>
  <si>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</si>
  <si>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</si>
  <si>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</si>
  <si>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</si>
  <si>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</si>
  <si>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</si>
  <si>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</si>
  <si>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</si>
  <si>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</si>
  <si>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</si>
  <si>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</si>
  <si>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</si>
  <si>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</si>
  <si>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</si>
  <si>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</si>
  <si>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</si>
  <si>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</si>
  <si>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</si>
  <si>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</si>
  <si>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</si>
  <si>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</si>
  <si>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</si>
  <si>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</si>
  <si>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</si>
  <si>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</si>
  <si>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</si>
  <si>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</si>
  <si>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</si>
  <si>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</si>
  <si>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</si>
  <si>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</si>
  <si>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</si>
  <si>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</si>
  <si>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</si>
  <si>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</si>
  <si>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</si>
  <si>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</si>
  <si>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</si>
  <si>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</si>
  <si>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</si>
  <si>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</si>
  <si>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</si>
  <si>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</si>
  <si>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</si>
  <si>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</si>
  <si>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</si>
  <si>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</si>
  <si>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</si>
  <si>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</si>
  <si>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</si>
  <si>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</si>
  <si>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</si>
  <si>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</si>
  <si>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</si>
  <si>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</si>
  <si>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</si>
  <si>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</si>
  <si>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</si>
  <si>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</si>
  <si>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</si>
  <si>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</si>
  <si>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</si>
  <si>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</si>
  <si>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</si>
  <si>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</si>
  <si>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</si>
  <si>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</si>
  <si>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</si>
  <si>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</si>
  <si>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</si>
  <si>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</si>
  <si>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</si>
  <si>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</si>
  <si>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</si>
  <si>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</si>
  <si>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</si>
  <si>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</si>
  <si>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</si>
  <si>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</si>
  <si>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</si>
  <si>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</si>
  <si>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</si>
  <si>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</si>
  <si>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</si>
  <si>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</si>
  <si>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</si>
  <si>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</si>
  <si>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</si>
  <si>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</si>
  <si>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</si>
  <si>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</si>
  <si>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</si>
  <si>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</si>
  <si>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</si>
  <si>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</si>
  <si>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</si>
  <si>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</si>
  <si>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</si>
  <si>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</si>
  <si>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</si>
  <si>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</si>
  <si>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</si>
  <si>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</si>
  <si>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</si>
  <si>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</si>
  <si>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</si>
  <si>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</si>
  <si>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</si>
  <si>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</si>
  <si>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</si>
  <si>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</si>
  <si>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</si>
  <si>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</si>
  <si>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</si>
  <si>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</si>
  <si>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</si>
  <si>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</si>
  <si>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</si>
  <si>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</si>
  <si>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</si>
  <si>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</si>
  <si>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</si>
  <si>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</si>
  <si>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</si>
  <si>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</si>
  <si>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</si>
  <si>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</si>
  <si>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</si>
  <si>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</si>
  <si>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</si>
  <si>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</si>
  <si>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</si>
  <si>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</si>
  <si>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</si>
  <si>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</si>
  <si>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</si>
  <si>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</si>
  <si>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</si>
  <si>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</si>
  <si>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</si>
  <si>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</si>
  <si>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</si>
  <si>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</si>
  <si>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</si>
  <si>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</si>
  <si>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</si>
  <si>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</si>
  <si>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</si>
  <si>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</si>
  <si>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</si>
  <si>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</si>
  <si>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</si>
  <si>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</si>
  <si>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</si>
  <si>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</si>
  <si>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</si>
  <si>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</si>
  <si>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</si>
  <si>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</si>
  <si>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</si>
  <si>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</si>
  <si>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</si>
  <si>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</si>
  <si>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</si>
  <si>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</si>
  <si>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</si>
  <si>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</si>
  <si>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</si>
  <si>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</si>
  <si>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</si>
  <si>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</si>
  <si>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</si>
  <si>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</si>
  <si>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</si>
  <si>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</si>
  <si>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</si>
  <si>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</si>
  <si>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</si>
  <si>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</si>
  <si>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</si>
  <si>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</si>
  <si>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</si>
  <si>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</si>
  <si>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</si>
  <si>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</si>
  <si>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</si>
  <si>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</si>
  <si>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</si>
  <si>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</si>
  <si>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</si>
  <si>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</si>
  <si>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</si>
  <si>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</si>
  <si>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</si>
  <si>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</si>
  <si>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</si>
  <si>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</si>
  <si>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</si>
  <si>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</si>
  <si>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</si>
  <si>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check after HUb site SDA0426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</si>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</sst>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5" totalsRowShown="0" headerRowDxfId="47" dataDxfId="46" headerRowBorderDxfId="44" tableBorderDxfId="45" totalsRowBorderDxfId="43">
  <autoFilter ref="A1:L3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325.59912291666842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45988.547548842595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45988.547548842595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45988.547548842595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45988.547548842595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45988.547548842595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45988.547548842595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45988.547548842595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45988.547548842595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45988.547548842595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45988.547548842595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45988.547548842595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45988.547548842595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45988.547548842595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45988.547548842595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45988.547548842595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45988.547548842595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45988.547548842595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45988.547548842595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45988.547548842595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45988.547548842595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45988.547548842595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45988.547548842595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45988.547548842595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45988.547548842595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45988.547548842595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45988.547548842595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45988.547548842595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45988.547548842595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45988.547548842595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45988.547548842595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45988.547548842595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45988.547548842595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45988.547548842595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45988.547548842595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45988.547548842595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45988.547548842595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45988.547548842595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45988.547548842595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45988.547548842595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9832132-587A-4C8C-81E6-D632EF3C39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163.54771087963309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4.1601298611130915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0.14698171296186047</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45988.547548842595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45988.547548842595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45988.547548842595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45988.547548842595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45988.547548842595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45988.547548842595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45988.547548842595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45988.547548842595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45988.547548842595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45988.547548842595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45988.547548842595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45988.547548842595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45988.547548842595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45988.547548842595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45988.547548842595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45988.547548842595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45988.547548842595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45988.547548842595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45988.547548842595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45988.547548842595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45988.547548842595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45988.547548842595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45988.547548842595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45988.547548842595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45988.547548842595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45988.547548842595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45988.547548842595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45988.547548842595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45988.547548842595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45988.547548842595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45988.547548842595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45988.547548842595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45988.547548842595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45988.547548842595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45988.547548842595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45988.547548842595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45988.547548842595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45988.547548842595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45988.547548842595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45988.547548842595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45988.547548842595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45988.547548842595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45988.547548842595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45988.547548842595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45988.547548842595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45988.547548842595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45988.547548842595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45988.547548842595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45988.547548842595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45988.547548842595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45988.547548842595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45988.547548842595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45988.547548842595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45988.547548842595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45988.547548842595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45988.547548842595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45988.547548842595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45988.547548842595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45988.547548842595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45988.547548842595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45988.547548842595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45988.547548842595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45988.547548842595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45988.547548842595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45988.547548842595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45988.547548842595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45988.547548842595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45988.547548842595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45988.547548842595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45988.547548842595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45988.547548842595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45988.547548842595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45988.547548842595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45988.547548842595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45988.547548842595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45988.547548842595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45988.547548842595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45988.547548842595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45988.547548842595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45988.547548842595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45988.547548842595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45988.547548842595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45988.547548842595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45988.547548842595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45988.547548842595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45988.547548842595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45988.547548842595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45988.547548842595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45988.547548842595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C16" sqref="C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6.6136805558926426E-2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45988.547548842595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45988.547548842595</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45988.547548842595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45988.547548842595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45988.547548842595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45988.547548842595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45988.547548842595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45988.547548842595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45988.547548842595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45988.547548842595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45988.547548842595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45988.547548842595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45988.547548842595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45988.547548842595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45988.547548842595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45988.547548842595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45988.547548842595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45988.547548842595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45988.547548842595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45988.547548842595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45988.547548842595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45988.547548842595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45988.547548842595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45988.547548842595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45988.547548842595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45988.547548842595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45988.547548842595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45988.547548842595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45988.547548842595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45988.547548842595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45988.547548842595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45988.547548842595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45988.547548842595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45988.547548842595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45988.547548842595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45988.547548842595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45988.547548842595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45988.547548842595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45988.547548842595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45988.547548842595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45988.547548842595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45988.547548842595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45988.547548842595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45988.547548842595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45988.547548842595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45988.547548842595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45988.547548842595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45988.547548842595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45988.547548842595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45988.547548842595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45988.547548842595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45988.547548842595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45988.547548842595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45988.547548842595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45988.547548842595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45988.547548842595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45988.547548842595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45988.547548842595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45988.547548842595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45988.547548842595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45988.547548842595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45988.547548842595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45988.547548842595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45988.547548842595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45988.547548842595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45988.547548842595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45988.547548842595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45988.547548842595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45988.547548842595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45988.547548842595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45988.547548842595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45988.547548842595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45988.547548842595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45988.547548842595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45988.547548842595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45988.547548842595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45988.547548842595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45988.547548842595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45988.547548842595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45988.547548842595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45988.547548842595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45988.547548842595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45988.547548842595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45988.547548842595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45988.547548842595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45988.547548842595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45988.547548842595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45988.547548842595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45988.547548842595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45988.547548842595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45988.547548842595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45988.547548842595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45988.547548842595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45988.547548842595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45988.547548842595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45988.547548842595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45988.547548842595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45988.547548842595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45988.547548842595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45988.547548842595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45988.547548842595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45988.547548842595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45988.547548842595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45988.547548842595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45988.547548842595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45988.547548842595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45988.547548842595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45988.547548842595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45988.547548842595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45988.547548842595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45988.547548842595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45988.547548842595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45988.547548842595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45988.547548842595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45988.547548842595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45988.547548842595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45988.547548842595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45988.547548842595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45988.547548842595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45988.547548842595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45988.547548842595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45988.547548842595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45988.547548842595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45988.547548842595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45988.547548842595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45988.547548842595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45988.547548842595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45988.547548842595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45988.547548842595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45988.547548842595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45988.547548842595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45988.547548842595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45988.547548842595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45988.547548842595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45988.547548842595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45988.547548842595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45988.547548842595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45988.547548842595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45988.547548842595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45988.547548842595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45988.547548842595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45988.547548842595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45988.547548842595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45988.547548842595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45988.547548842595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45988.547548842595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45988.547548842595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45988.547548842595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45988.547548842595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45988.547548842595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45988.547548842595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45988.547548842595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45988.547548842595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45988.547548842595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45988.547548842595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45988.547548842595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45988.547548842595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45988.547548842595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45988.547548842595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45988.547548842595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45988.547548842595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45988.547548842595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45988.547548842595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45988.547548842595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45988.547548842595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45988.547548842595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45988.547548842595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45988.547548842595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45988.547548842595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45988.547548842595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45988.547548842595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45988.547548842595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45988.547548842595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45988.547548842595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45988.547548842595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45988.547548842595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45988.547548842595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45988.547548842595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45988.547548842595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45988.547548842595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45988.547548842595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45988.547548842595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45988.547548842595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45988.547548842595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45988.547548842595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45988.547548842595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45988.547548842595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45988.547548842595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45988.547548842595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45988.547548842595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45988.547548842595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45988.547548842595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45988.547548842595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45988.547548842595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45988.547548842595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45988.547548842595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45988.547548842595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45988.547548842595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45988.547548842595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45988.547548842595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45988.547548842595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45988.547548842595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45988.547548842595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45988.547548842595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45988.547548842595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45988.547548842595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45988.547548842595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45988.547548842595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45988.547548842595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45988.547548842595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45988.547548842595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45988.547548842595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45988.547548842595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45988.547548842595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45988.547548842595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45988.547548842595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45988.547548842595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45988.547548842595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45988.547548842595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45988.547548842595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45988.547548842595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45988.547548842595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45988.547548842595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45988.547548842595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45988.547548842595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45988.547548842595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45988.547548842595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45988.547548842595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45988.547548842595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45988.547548842595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45988.547548842595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45988.547548842595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45988.547548842595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45988.547548842595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45988.547548842595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45988.547548842595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45988.547548842595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45988.547548842595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45988.547548842595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45988.547548842595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45988.547548842595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45988.547548842595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45988.547548842595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45988.547548842595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45988.547548842595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45988.547548842595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45988.547548842595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45988.547548842595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45988.547548842595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45988.547548842595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45988.547548842595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45988.547548842595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45988.547548842595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45988.547548842595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45988.547548842595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45988.547548842595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45988.547548842595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45988.547548842595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45988.547548842595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45988.547548842595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45988.547548842595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45988.547548842595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45988.547548842595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45988.547548842595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45988.547548842595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45988.547548842595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45988.547548842595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45988.547548842595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45988.547548842595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45988.547548842595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45988.547548842595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45988.547548842595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45988.547548842595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45988.547548842595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45988.547548842595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45988.547548842595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45988.547548842595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45988.547548842595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45988.547548842595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45988.547548842595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45988.547548842595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45988.547548842595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45988.547548842595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45988.547548842595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45988.547548842595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45988.547548842595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45988.547548842595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45988.547548842595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45988.547548842595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45988.547548842595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45988.547548842595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45988.547548842595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45988.547548842595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45988.547548842595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45988.547548842595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45988.547548842595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45988.547548842595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45988.547548842595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45988.547548842595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45988.547548842595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45988.547548842595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45988.547548842595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45988.547548842595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45988.547548842595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45988.547548842595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45988.547548842595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45988.547548842595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45988.547548842595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45988.547548842595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45988.547548842595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45988.547548842595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45988.547548842595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45988.547548842595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45988.547548842595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45988.547548842595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45988.547548842595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45988.547548842595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45988.547548842595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45988.547548842595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45988.547548842595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45988.547548842595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45988.547548842595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45988.547548842595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45988.547548842595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45988.547548842595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45988.547548842595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45988.547548842595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45988.547548842595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45988.547548842595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45988.547548842595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45988.547548842595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45988.547548842595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45988.547548842595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45988.547548842595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45988.547548842595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45988.547548842595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45988.547548842595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45988.547548842595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45988.547548842595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45988.547548842595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45988.547548842595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45988.547548842595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45988.547548842595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45988.547548842595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45988.547548842595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45988.547548842595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45988.547548842595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45988.547548842595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45988.547548842595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45988.547548842595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45988.547548842595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45988.547548842595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45988.547548842595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45988.547548842595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45988.547548842595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45988.547548842595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45988.547548842595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45988.547548842595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45988.547548842595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45988.547548842595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45988.547548842595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45988.547548842595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45988.547548842595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45988.547548842595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45988.547548842595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45988.547548842595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45988.547548842595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45988.547548842595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45988.547548842595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45988.547548842595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45988.547548842595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45988.547548842595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45988.547548842595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45988.547548842595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45988.547548842595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45988.547548842595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45988.547548842595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45988.547548842595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45988.547548842595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45988.547548842595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45988.547548842595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45988.547548842595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45988.547548842595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45988.547548842595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45988.547548842595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45988.547548842595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45988.547548842595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45988.547548842595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45988.547548842595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45988.547548842595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45988.547548842595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45988.547548842595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45988.547548842595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45988.547548842595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45988.547548842595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45988.547548842595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45988.547548842595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45988.547548842595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45988.547548842595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45988.547548842595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45988.547548842595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45988.547548842595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45988.547548842595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45988.547548842595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45988.547548842595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45988.547548842595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45988.547548842595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45988.547548842595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45988.547548842595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45988.547548842595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45988.547548842595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45988.547548842595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45988.547548842595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45988.547548842595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45988.547548842595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45988.547548842595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45988.547548842595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45988.547548842595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45988.547548842595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45988.547548842595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45988.547548842595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45988.547548842595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45988.547548842595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45988.547548842595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45988.547548842595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45988.547548842595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45988.547548842595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45988.547548842595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45988.547548842595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45988.547548842595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45988.547548842595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45988.547548842595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45988.547548842595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45988.547548842595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45988.547548842595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45988.547548842595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45988.547548842595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45988.547548842595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45988.547548842595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45988.547548842595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45988.547548842595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45988.547548842595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45988.547548842595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45988.547548842595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45988.547548842595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45988.547548842595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45988.547548842595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45988.547548842595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45988.547548842595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45988.547548842595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45988.547548842595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45988.547548842595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45988.547548842595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45988.547548842595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45988.547548842595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45988.547548842595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45988.547548842595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45988.547548842595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45988.547548842595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45988.547548842595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45988.547548842595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45988.547548842595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45988.547548842595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45988.547548842595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45988.547548842595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45988.547548842595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45988.547548842595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45988.547548842595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45988.547548842595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45988.547548842595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45988.547548842595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45988.547548842595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45988.547548842595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45988.547548842595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45988.547548842595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45988.547548842595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45988.547548842595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45988.547548842595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45988.547548842595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45988.547548842595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45988.547548842595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45988.547548842595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45988.547548842595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45988.547548842595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45988.547548842595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45988.547548842595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45988.547548842595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45988.547548842595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45988.547548842595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45988.547548842595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45988.547548842595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45988.547548842595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45988.547548842595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45988.547548842595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45988.547548842595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45988.547548842595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45988.547548842595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45988.547548842595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45988.547548842595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45988.547548842595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45988.547548842595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45988.547548842595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45988.547548842595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45988.547548842595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45988.547548842595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45988.547548842595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45988.547548842595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45988.547548842595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45988.547548842595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45988.547548842595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45988.547548842595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45988.547548842595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45988.547548842595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45988.547548842595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45988.547548842595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45988.547548842595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45988.547548842595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45988.547548842595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45988.547548842595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45988.547548842595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45988.547548842595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45988.547548842595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45988.547548842595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45988.547548842595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45988.547548842595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45988.547548842595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45988.547548842595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45988.547548842595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45988.547548842595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45988.547548842595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45988.547548842595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45988.547548842595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45988.547548842595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45988.547548842595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45988.547548842595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45988.547548842595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45988.547548842595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45988.547548842595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45988.547548842595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45988.547548842595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45988.547548842595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45988.547548842595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45988.547548842595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45988.547548842595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45988.547548842595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45988.547548842595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45988.547548842595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45988.547548842595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45988.547548842595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45988.547548842595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45988.547548842595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45988.547548842595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45988.547548842595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45988.547548842595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45988.547548842595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45988.547548842595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45988.547548842595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45988.547548842595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45988.547548842595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45988.547548842595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45988.547548842595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45988.547548842595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45988.547548842595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45988.547548842595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45988.547548842595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45988.547548842595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45988.547548842595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45988.547548842595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45988.547548842595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45988.547548842595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45988.547548842595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45988.547548842595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45988.547548842595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45988.547548842595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45988.547548842595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45988.547548842595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45988.547548842595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45988.547548842595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45988.547548842595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45988.547548842595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45988.547548842595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45988.547548842595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45988.547548842595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45988.547548842595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45988.547548842595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45988.547548842595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45988.547548842595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45988.547548842595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45988.547548842595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45988.547548842595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45988.547548842595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45988.547548842595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45988.547548842595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45988.547548842595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45988.547548842595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45988.547548842595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45988.547548842595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45988.547548842595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45988.547548842595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45988.547548842595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45988.547548842595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45988.547548842595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45988.547548842595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45988.547548842595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45988.547548842595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45988.547548842595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45988.547548842595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45988.547548842595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45988.547548842595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45988.547548842595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45988.547548842595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45988.547548842595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45988.547548842595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45988.547548842595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45988.547548842595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45988.547548842595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45988.547548842595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45988.547548842595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45988.547548842595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45988.547548842595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45988.547548842595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45988.547548842595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45988.547548842595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45988.547548842595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45988.547548842595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45988.547548842595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45988.547548842595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45988.547548842595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45988.547548842595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45988.547548842595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45988.547548842595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45988.547548842595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45988.547548842595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45988.547548842595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45988.547548842595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45988.547548842595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45988.547548842595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45988.547548842595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45988.547548842595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45988.547548842595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45988.547548842595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45988.547548842595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45988.547548842595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45988.547548842595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45988.547548842595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45988.547548842595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45988.547548842595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45988.547548842595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45988.547548842595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45988.547548842595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45988.547548842595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45988.547548842595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45988.547548842595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45988.547548842595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45988.547548842595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45988.547548842595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45988.547548842595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45988.547548842595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45988.547548842595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45988.547548842595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45988.547548842595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45988.547548842595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45988.547548842595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45988.547548842595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45988.547548842595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45988.547548842595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45988.547548842595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45988.547548842595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45988.547548842595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45988.547548842595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45988.547548842595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45988.547548842595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45988.547548842595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45988.547548842595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45988.547548842595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45988.547548842595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45988.547548842595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45988.547548842595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45988.547548842595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45988.547548842595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45988.547548842595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45988.547548842595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45988.547548842595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45988.547548842595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45988.547548842595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45988.547548842595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45988.547548842595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45988.547548842595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45988.547548842595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45988.547548842595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45988.547548842595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45988.547548842595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45988.547548842595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45988.547548842595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45988.547548842595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45988.547548842595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45988.547548842595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45988.547548842595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45988.547548842595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45988.547548842595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45988.547548842595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45988.547548842595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45988.547548842595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45988.547548842595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45988.547548842595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45988.547548842595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45988.547548842595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45988.547548842595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45988.547548842595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45988.547548842595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45988.547548842595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45988.547548842595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45988.547548842595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45988.547548842595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45988.547548842595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45988.547548842595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45988.547548842595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45988.547548842595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45988.547548842595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45988.547548842595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45988.547548842595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45988.547548842595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45988.547548842595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45988.547548842595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45988.547548842595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45988.547548842595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45988.547548842595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45988.547548842595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45988.547548842595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45988.547548842595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45988.547548842595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45988.547548842595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45988.547548842595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45988.547548842595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45988.547548842595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45988.547548842595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45988.547548842595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45988.547548842595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45988.547548842595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45988.547548842595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45988.547548842595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45988.547548842595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45988.547548842595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45988.547548842595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45988.547548842595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45988.547548842595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45988.547548842595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45988.547548842595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45988.547548842595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45988.547548842595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45988.547548842595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45988.547548842595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45988.547548842595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45988.547548842595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45988.547548842595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45988.547548842595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45988.547548842595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45988.547548842595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45988.547548842595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45988.547548842595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45988.547548842595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45988.547548842595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45988.547548842595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45988.547548842595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45988.547548842595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45988.547548842595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45988.547548842595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45988.547548842595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45988.547548842595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45988.547548842595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45988.547548842595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45988.547548842595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45988.547548842595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45988.547548842595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45988.547548842595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45988.547548842595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45988.547548842595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45988.547548842595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45988.547548842595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45988.547548842595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45988.547548842595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45988.547548842595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45988.547548842595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45988.547548842595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45988.547548842595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45988.547548842595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45988.547548842595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45988.547548842595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45988.547548842595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45988.547548842595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45988.547548842595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45988.547548842595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45988.547548842595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45988.547548842595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45988.547548842595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45988.547548842595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45988.547548842595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45988.547548842595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45988.547548842595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45988.547548842595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45988.547548842595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45988.547548842595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45988.547548842595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45988.547548842595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45988.547548842595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45988.547548842595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45988.547548842595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45988.547548842595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45988.547548842595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45988.547548842595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45988.547548842595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45988.547548842595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45988.547548842595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45988.547548842595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45988.547548842595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45988.547548842595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45988.547548842595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45988.547548842595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45988.547548842595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45988.547548842595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45988.547548842595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45988.547548842595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45988.547548842595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45988.547548842595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45988.547548842595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45988.547548842595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45988.547548842595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45988.547548842595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45988.547548842595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45988.547548842595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45988.547548842595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45988.547548842595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45988.547548842595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45988.547548842595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45988.547548842595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45988.547548842595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45988.547548842595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45988.547548842595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45988.547548842595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45988.547548842595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45988.547548842595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45988.547548842595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45988.547548842595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45988.547548842595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45988.547548842595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45988.547548842595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45988.547548842595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45988.547548842595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45988.547548842595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45988.547548842595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45988.547548842595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45988.547548842595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45988.547548842595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45988.547548842595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45988.547548842595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45988.547548842595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45988.547548842595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45988.547548842595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45988.547548842595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45988.547548842595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45988.547548842595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45988.547548842595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45988.547548842595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45988.547548842595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45988.547548842595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45988.547548842595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45988.547548842595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45988.547548842595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45988.547548842595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45988.547548842595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45988.547548842595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45988.547548842595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45988.547548842595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45988.547548842595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45988.547548842595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45988.547548842595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45988.547548842595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45988.547548842595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45988.547548842595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45988.547548842595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45988.547548842595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45988.547548842595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45988.547548842595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45988.547548842595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45988.547548842595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45988.547548842595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45988.547548842595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45988.547548842595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45988.547548842595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45988.547548842595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45988.547548842595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45988.547548842595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45988.547548842595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45988.547548842595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45988.547548842595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45988.547548842595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45988.547548842595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45988.547548842595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45988.547548842595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45988.547548842595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45988.547548842595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45988.547548842595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45988.547548842595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45988.547548842595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45988.547548842595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45988.547548842595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45988.547548842595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45988.547548842595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45988.547548842595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45988.547548842595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45988.547548842595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45988.547548842595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45988.547548842595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45988.547548842595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45988.547548842595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45988.547548842595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45988.547548842595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45988.547548842595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45988.547548842595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45988.547548842595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45988.547548842595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45988.547548842595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45988.547548842595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45988.547548842595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45988.547548842595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45988.547548842595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45988.547548842595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45988.547548842595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45988.547548842595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45988.547548842595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45988.547548842595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45988.547548842595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45988.547548842595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45988.547548842595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45988.547548842595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45988.547548842595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45988.547548842595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45988.547548842595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45988.547548842595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45988.547548842595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45988.547548842595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45988.547548842595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45988.547548842595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45988.547548842595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45988.547548842595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45988.547548842595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45988.547548842595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45988.547548842595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45988.547548842595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45988.547548842595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45988.547548842595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45988.547548842595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45988.547548842595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285.06683124999836</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3" ca="1" si="0">IFERROR(NOW()-F3,"")</f>
        <v>0.17810439815366408</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36935</v>
      </c>
      <c r="E4" s="91" t="s">
        <v>39021</v>
      </c>
      <c r="F4" s="92"/>
      <c r="G4" s="93">
        <f t="shared" ca="1" si="0"/>
        <v>45988.547548842595</v>
      </c>
      <c r="H4" s="92">
        <v>45988.351921296293</v>
      </c>
      <c r="I4" s="92" t="str">
        <f>IFERROR(VLOOKUP(D4,DB!A:F,6,0),"")</f>
        <v>SCECO</v>
      </c>
      <c r="J4" s="92" t="str">
        <f>IFERROR(VLOOKUP(D4,DB!A:G,7,0),"")</f>
        <v>Dead</v>
      </c>
      <c r="K4" s="94" t="s">
        <v>39115</v>
      </c>
      <c r="L4" s="88" t="str">
        <f>IFERROR(VLOOKUP(D4,DB!A:I,9,0),"")</f>
        <v>Latis</v>
      </c>
    </row>
    <row r="5" spans="1:16" ht="15" customHeight="1">
      <c r="A5" s="110" t="s">
        <v>39117</v>
      </c>
      <c r="B5" s="110" t="str">
        <f>IFERROR(VLOOKUP(D5,DB!A:K,11,0),"")</f>
        <v>R4</v>
      </c>
      <c r="C5" s="90">
        <v>1</v>
      </c>
      <c r="D5" s="88" t="s">
        <v>34148</v>
      </c>
      <c r="E5" s="91" t="s">
        <v>39021</v>
      </c>
      <c r="F5" s="92">
        <v>45988.444930555554</v>
      </c>
      <c r="G5" s="93">
        <f t="shared" ca="1" si="0"/>
        <v>0.10261828704096843</v>
      </c>
      <c r="H5" s="92">
        <v>45988.43645833333</v>
      </c>
      <c r="I5" s="92" t="str">
        <f>IFERROR(VLOOKUP(D5,DB!A:F,6,0),"")</f>
        <v>SCECO</v>
      </c>
      <c r="J5" s="92" t="str">
        <f>IFERROR(VLOOKUP(D5,DB!A:G,7,0),"")</f>
        <v>Dead</v>
      </c>
      <c r="K5" s="94" t="s">
        <v>39118</v>
      </c>
      <c r="L5" s="88" t="str">
        <f>IFERROR(VLOOKUP(D5,DB!A:I,9,0),"")</f>
        <v>Latis</v>
      </c>
    </row>
    <row r="6" spans="1:16" ht="15" customHeight="1">
      <c r="A6" s="110"/>
      <c r="B6" s="110" t="str">
        <f>IFERROR(VLOOKUP(D6,DB!A:K,11,0),"")</f>
        <v/>
      </c>
      <c r="C6" s="90"/>
      <c r="D6" s="88"/>
      <c r="E6" s="91"/>
      <c r="F6" s="92"/>
      <c r="G6" s="93">
        <f t="shared" ca="1" si="0"/>
        <v>45988.547548842595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45988.547548842595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45988.547548842595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45988.547548842595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45988.547548842595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45988.547548842595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45988.547548842595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45988.547548842595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45988.547548842595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45988.547548842595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49"/>
      <c r="E16" s="91"/>
      <c r="F16" s="92"/>
      <c r="G16" s="93">
        <f t="shared" ca="1" si="0"/>
        <v>45988.547548842595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45988.547548842595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45988.547548842595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45988.547548842595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45988.547548842595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45988.547548842595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45988.547548842595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45988.547548842595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ref="G24:G87" ca="1" si="1">IFERROR(NOW()-F24,"")</f>
        <v>45988.547548842595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45988.547548842595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45988.547548842595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45988.547548842595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45988.547548842595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45988.547548842595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45988.547548842595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45988.547548842595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45988.547548842595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45988.547548842595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45988.547548842595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45988.547548842595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45988.547548842595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45988.547548842595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45988.547548842595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45988.547548842595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45988.547548842595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45988.547548842595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45988.547548842595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45988.547548842595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45988.547548842595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45988.547548842595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45988.547548842595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45988.547548842595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45988.547548842595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45988.547548842595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45988.547548842595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45988.547548842595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45988.547548842595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45988.547548842595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45988.547548842595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45988.547548842595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45988.547548842595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45988.547548842595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45988.547548842595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45988.547548842595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45988.547548842595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45988.547548842595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45988.547548842595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45988.547548842595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45988.547548842595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45988.547548842595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45988.547548842595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45988.547548842595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45988.547548842595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45988.547548842595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45988.547548842595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45988.547548842595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45988.547548842595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45988.547548842595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45988.547548842595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45988.547548842595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45988.547548842595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45988.547548842595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45988.547548842595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45988.547548842595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45988.547548842595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45988.547548842595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45988.547548842595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45988.547548842595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45988.547548842595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45988.547548842595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45988.547548842595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45988.547548842595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ref="G88:G151" ca="1" si="2">IFERROR(NOW()-F88,"")</f>
        <v>45988.547548842595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45988.547548842595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45988.547548842595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45988.547548842595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45988.547548842595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45988.547548842595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45988.547548842595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45988.547548842595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45988.547548842595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45988.547548842595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45988.547548842595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45988.547548842595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45988.547548842595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45988.547548842595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45988.547548842595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45988.547548842595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45988.547548842595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45988.547548842595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45988.547548842595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45988.547548842595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45988.547548842595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45988.547548842595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45988.547548842595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45988.547548842595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45988.547548842595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45988.547548842595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45988.547548842595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45988.547548842595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45988.547548842595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45988.547548842595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45988.547548842595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45988.547548842595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45988.547548842595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45988.547548842595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45988.547548842595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45988.547548842595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45988.547548842595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45988.547548842595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45988.547548842595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45988.547548842595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45988.547548842595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45988.547548842595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45988.547548842595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45988.547548842595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45988.547548842595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45988.547548842595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45988.547548842595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45988.547548842595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45988.547548842595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45988.547548842595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45988.547548842595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45988.547548842595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45988.547548842595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45988.547548842595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45988.547548842595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45988.547548842595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45988.547548842595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45988.547548842595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45988.547548842595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45988.547548842595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45988.547548842595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45988.547548842595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45988.547548842595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45988.547548842595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ref="G152:G215" ca="1" si="3">IFERROR(NOW()-F152,"")</f>
        <v>45988.547548842595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45988.547548842595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45988.547548842595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45988.547548842595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45988.547548842595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45988.547548842595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45988.547548842595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45988.547548842595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45988.547548842595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45988.547548842595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45988.547548842595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45988.547548842595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45988.547548842595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45988.547548842595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45988.547548842595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45988.547548842595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45988.547548842595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45988.547548842595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45988.547548842595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45988.547548842595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45988.547548842595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45988.547548842595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45988.547548842595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45988.547548842595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45988.547548842595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45988.547548842595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45988.547548842595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45988.547548842595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45988.547548842595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45988.547548842595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45988.547548842595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45988.547548842595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45988.547548842595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45988.547548842595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45988.547548842595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45988.547548842595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45988.547548842595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45988.547548842595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45988.547548842595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45988.547548842595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45988.547548842595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45988.547548842595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45988.547548842595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45988.547548842595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45988.547548842595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45988.547548842595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45988.547548842595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45988.547548842595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45988.547548842595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45988.547548842595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45988.547548842595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45988.547548842595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45988.547548842595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45988.547548842595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45988.547548842595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45988.547548842595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45988.547548842595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45988.547548842595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45988.547548842595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45988.547548842595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45988.547548842595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45988.547548842595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45988.547548842595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45988.547548842595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ref="G216:G279" ca="1" si="4">IFERROR(NOW()-F216,"")</f>
        <v>45988.547548842595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45988.547548842595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45988.547548842595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45988.547548842595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45988.547548842595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45988.547548842595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45988.547548842595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45988.547548842595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45988.547548842595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45988.547548842595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45988.547548842595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45988.547548842595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45988.547548842595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45988.547548842595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45988.547548842595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45988.547548842595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45988.547548842595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45988.547548842595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45988.547548842595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45988.547548842595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45988.547548842595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45988.547548842595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45988.547548842595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45988.547548842595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45988.547548842595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45988.547548842595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45988.547548842595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45988.547548842595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45988.547548842595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45988.547548842595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45988.547548842595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45988.547548842595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45988.547548842595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45988.547548842595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45988.547548842595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45988.547548842595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45988.547548842595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45988.547548842595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45988.547548842595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45988.547548842595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45988.547548842595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45988.547548842595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45988.547548842595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45988.547548842595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45988.547548842595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45988.547548842595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45988.547548842595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45988.547548842595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45988.547548842595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45988.547548842595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45988.547548842595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45988.547548842595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45988.547548842595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45988.547548842595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45988.547548842595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45988.547548842595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45988.547548842595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45988.547548842595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45988.547548842595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45988.547548842595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45988.547548842595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45988.547548842595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45988.547548842595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45988.547548842595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ref="G280:G325" ca="1" si="5">IFERROR(NOW()-F280,"")</f>
        <v>45988.547548842595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45988.547548842595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45988.547548842595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45988.547548842595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45988.547548842595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45988.547548842595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45988.547548842595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45988.547548842595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45988.547548842595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45988.547548842595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45988.547548842595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45988.547548842595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45988.547548842595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45988.547548842595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45988.547548842595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45988.547548842595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45988.547548842595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45988.547548842595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45988.547548842595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45988.547548842595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45988.547548842595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45988.547548842595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45988.547548842595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45988.547548842595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45988.547548842595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45988.547548842595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45988.547548842595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45988.547548842595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45988.547548842595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45988.547548842595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45988.547548842595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45988.547548842595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45988.547548842595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45988.547548842595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45988.547548842595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45988.547548842595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45988.547548842595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45988.547548842595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45988.547548842595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45988.547548842595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45988.547548842595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45988.547548842595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45988.547548842595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45988.547548842595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45988.547548842595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45988.547548842595</v>
      </c>
      <c r="H325" s="92"/>
      <c r="I325" s="110" t="str">
        <f>IFERROR(VLOOKUP(D325,DB!A:F,6,0),"")</f>
        <v/>
      </c>
      <c r="J325" s="110" t="str">
        <f>IFERROR(VLOOKUP(D325,DB!A:G,7,0),"")</f>
        <v/>
      </c>
      <c r="K325" s="94"/>
      <c r="L325" s="88" t="str">
        <f>IFERROR(VLOOKUP(D325,DB!A:I,9,0),"")</f>
        <v/>
      </c>
    </row>
  </sheetData>
  <dataValidations count="2">
    <dataValidation allowBlank="1" showInputMessage="1" showErrorMessage="1" sqref="E1" xr:uid="{A4F81451-56CC-4543-9497-104C4E44EE4B}"/>
    <dataValidation type="list" allowBlank="1" showInputMessage="1" showErrorMessage="1" sqref="E2:E3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15" sqref="D15"/>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96.71548865740624</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62.358671527777915</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39.886437731482147</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7.1742502314809826</v>
      </c>
      <c r="H5" s="119">
        <v>45981.360798611109</v>
      </c>
      <c r="I5" s="106" t="str">
        <f>IFERROR(VLOOKUP(D5,DB!A:F,6,0),"")</f>
        <v>SCECO</v>
      </c>
      <c r="J5" s="106" t="str">
        <f>IFERROR(VLOOKUP(D5,DB!A:G,7,0),"")</f>
        <v>Dead</v>
      </c>
      <c r="K5" s="106" t="s">
        <v>39126</v>
      </c>
      <c r="L5" s="106" t="str">
        <f>IFERROR(VLOOKUP(D5,DB!A:I,9,0),"")</f>
        <v>Latis</v>
      </c>
    </row>
    <row r="6" spans="1:13" s="39" customFormat="1">
      <c r="A6" s="37"/>
      <c r="B6" s="37" t="str">
        <f>IFERROR(VLOOKUP(D6,DB!A:K,11,0),"")</f>
        <v/>
      </c>
      <c r="C6" s="37"/>
      <c r="D6" s="37"/>
      <c r="E6" s="37"/>
      <c r="F6" s="38"/>
      <c r="G6" s="144">
        <f t="shared" ref="G6:G25" ca="1" si="2">IFERROR(NOW()-F6,"")</f>
        <v>45988.547548842595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45988.547548842595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45988.547548842595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45988.547548842595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45988.547548842595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45988.547548842595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45988.547548842595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45988.547548842595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45988.547548842595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45988.547548842595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45988.547548842595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45988.547548842595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45988.547548842595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45988.547548842595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45988.547548842595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45988.547548842595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45988.547548842595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45988.547548842595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45988.547548842595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45988.547548842595</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39127</v>
      </c>
      <c r="B2" s="124" t="str">
        <f>IFERROR(VLOOKUP(D2,DB!A:K,11,0),"")</f>
        <v>R6</v>
      </c>
      <c r="C2" s="103">
        <v>1</v>
      </c>
      <c r="D2" s="124" t="s">
        <v>34020</v>
      </c>
      <c r="E2" s="103" t="s">
        <v>39021</v>
      </c>
      <c r="F2" s="147"/>
      <c r="G2" s="72">
        <f ca="1">IFERROR(NOW()-F2,"-")</f>
        <v>45988.547548842595</v>
      </c>
      <c r="H2" s="147">
        <v>45988.421805555554</v>
      </c>
      <c r="I2" s="124" t="str">
        <f>IFERROR(VLOOKUP(D2,DB!A:F,6,0),"")</f>
        <v>Generator-SG</v>
      </c>
      <c r="J2" s="124" t="str">
        <f>IFERROR(VLOOKUP(D2,DB!A:G,7,0),"")</f>
        <v>Dead</v>
      </c>
      <c r="K2" s="103" t="s">
        <v>39128</v>
      </c>
      <c r="L2" s="128" t="str">
        <f>IFERROR(VLOOKUP(D2,DB!A:I,9,0),"")</f>
        <v>Latis</v>
      </c>
    </row>
    <row r="3" spans="1:16382" ht="31.5" customHeight="1">
      <c r="A3" s="150" t="s">
        <v>39129</v>
      </c>
      <c r="B3" s="124" t="str">
        <f>IFERROR(VLOOKUP(D3,DB!A:K,11,0),"")</f>
        <v>R6</v>
      </c>
      <c r="C3" s="125">
        <v>5</v>
      </c>
      <c r="D3" s="124" t="s">
        <v>29123</v>
      </c>
      <c r="E3" s="106" t="s">
        <v>39021</v>
      </c>
      <c r="F3" s="151">
        <v>45988.443680555552</v>
      </c>
      <c r="G3" s="72">
        <f ca="1">IFERROR(NOW()-F3,"-")</f>
        <v>0.10386828704213258</v>
      </c>
      <c r="H3" s="151">
        <v>45988.439687500002</v>
      </c>
      <c r="I3" s="124" t="str">
        <f>IFERROR(VLOOKUP(D3,DB!A:F,6,0),"")</f>
        <v>SCECO</v>
      </c>
      <c r="J3" s="124" t="str">
        <f>IFERROR(VLOOKUP(D3,DB!A:G,7,0),"")</f>
        <v>Weak+No BB Design</v>
      </c>
      <c r="K3" s="127" t="s">
        <v>39130</v>
      </c>
      <c r="L3" s="128" t="str">
        <f>IFERROR(VLOOKUP(D3,DB!A:I,9,0),"")</f>
        <v>Latis</v>
      </c>
    </row>
    <row r="4" spans="1:16382" ht="31.5" customHeight="1">
      <c r="A4" s="150" t="s">
        <v>39131</v>
      </c>
      <c r="B4" s="124" t="str">
        <f>IFERROR(VLOOKUP(D4,DB!A:K,11,0),"")</f>
        <v>R6</v>
      </c>
      <c r="C4" s="125">
        <v>1</v>
      </c>
      <c r="D4" s="124" t="s">
        <v>28335</v>
      </c>
      <c r="E4" s="106" t="s">
        <v>39021</v>
      </c>
      <c r="F4" s="151">
        <v>45988.5391087963</v>
      </c>
      <c r="G4" s="72">
        <f ca="1">IFERROR(NOW()-F4,"-")</f>
        <v>8.4400462947087362E-3</v>
      </c>
      <c r="H4" s="151">
        <v>45988.533414351848</v>
      </c>
      <c r="I4" s="124" t="str">
        <f>IFERROR(VLOOKUP(D4,DB!A:F,6,0),"")</f>
        <v>SCECO</v>
      </c>
      <c r="J4" s="124" t="str">
        <f>IFERROR(VLOOKUP(D4,DB!A:G,7,0),"")</f>
        <v>Dead</v>
      </c>
      <c r="K4" s="127" t="s">
        <v>39132</v>
      </c>
      <c r="L4" s="128" t="str">
        <f>IFERROR(VLOOKUP(D4,DB!A:I,9,0),"")</f>
        <v>Latis</v>
      </c>
    </row>
    <row r="5" spans="1:16382" ht="31.5" customHeight="1">
      <c r="A5" s="123"/>
      <c r="B5" s="124" t="str">
        <f>IFERROR(VLOOKUP(D5,DB!A:K,11,0),"")</f>
        <v/>
      </c>
      <c r="C5" s="125"/>
      <c r="D5" s="124"/>
      <c r="E5" s="106"/>
      <c r="F5"/>
      <c r="G5" s="72">
        <f ca="1">IFERROR(NOW()-F5,"-")</f>
        <v>45988.547548842595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45988.547548842595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45988.547548842595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45988.547548842595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45988.547548842595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45988.547548842595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45988.547548842595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45988.547548842595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45988.547548842595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45988.547548842595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45988.547548842595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45988.547548842595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45988.547548842595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45988.547548842595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45988.547548842595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45988.547548842595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45988.547548842595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45988.547548842595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45988.547548842595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45988.547548842595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45988.547548842595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45988.547548842595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45988.547548842595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45988.547548842595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45988.547548842595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45988.547548842595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45988.547548842595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45988.547548842595</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