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35" documentId="120_S{2AC9BD13-BADA-5192-A53E-5A8FF88502F6}" xr6:coauthVersionLast="47" xr6:coauthVersionMax="47" xr10:uidLastSave="{B2C2261D-EE0F-4217-8386-33263D5A237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5" i="4" l="1"/>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L18" i="4"/>
  <c r="L19" i="4"/>
  <c r="J3" i="4"/>
  <c r="J4" i="4"/>
  <c r="J5" i="4"/>
  <c r="J6" i="4"/>
  <c r="J7" i="4"/>
  <c r="J8" i="4"/>
  <c r="J9" i="4"/>
  <c r="J10" i="4"/>
  <c r="J11" i="4"/>
  <c r="J12" i="4"/>
  <c r="J13" i="4"/>
  <c r="J14" i="4"/>
  <c r="J15" i="4"/>
  <c r="J16" i="4"/>
  <c r="J17" i="4"/>
  <c r="J18" i="4"/>
  <c r="J19" i="4"/>
  <c r="I3" i="4"/>
  <c r="I4" i="4"/>
  <c r="I5" i="4"/>
  <c r="I6" i="4"/>
  <c r="I7" i="4"/>
  <c r="I8" i="4"/>
  <c r="I9" i="4"/>
  <c r="I10" i="4"/>
  <c r="I11" i="4"/>
  <c r="I12" i="4"/>
  <c r="I13" i="4"/>
  <c r="I14" i="4"/>
  <c r="I15" i="4"/>
  <c r="I16" i="4"/>
  <c r="I17" i="4"/>
  <c r="I18" i="4"/>
  <c r="I19" i="4"/>
  <c r="G3" i="4"/>
  <c r="G4" i="4"/>
  <c r="G5" i="4"/>
  <c r="G6" i="4"/>
  <c r="G7" i="4"/>
  <c r="G8" i="4"/>
  <c r="G9" i="4"/>
  <c r="G10" i="4"/>
  <c r="G11" i="4"/>
  <c r="G12" i="4"/>
  <c r="G13" i="4"/>
  <c r="G14" i="4"/>
  <c r="G15" i="4"/>
  <c r="G16" i="4"/>
  <c r="G17" i="4"/>
  <c r="G18" i="4"/>
  <c r="G19" i="4"/>
  <c r="B3" i="4"/>
  <c r="B4" i="4"/>
  <c r="B5" i="4"/>
  <c r="B6" i="4"/>
  <c r="B7" i="4"/>
  <c r="B8" i="4"/>
  <c r="B9" i="4"/>
  <c r="B10" i="4"/>
  <c r="B11" i="4"/>
  <c r="B12" i="4"/>
  <c r="B13" i="4"/>
  <c r="B14" i="4"/>
  <c r="B15" i="4"/>
  <c r="B16" i="4"/>
  <c r="B17" i="4"/>
  <c r="B18" i="4"/>
  <c r="B1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<sst xmlns="http://schemas.openxmlformats.org/spreadsheetml/2006/main" count="180271" uniqueCount="39123">
  <si>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</si>
  <si>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</si>
  <si>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</si>
  <si>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</si>
  <si>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</si>
  <si>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</si>
  <si>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</si>
  <si>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</si>
  <si>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</si>
  <si>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</si>
  <si>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</si>
  <si>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</si>
  <si>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</si>
  <si>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</si>
  <si>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</si>
  <si>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</si>
  <si>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</si>
  <si>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</si>
  <si>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</si>
  <si>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</si>
  <si>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</si>
  <si>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</si>
  <si>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</si>
  <si>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</si>
  <si>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</si>
  <si>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</si>
  <si>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</si>
  <si>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</si>
  <si>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</si>
  <si>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</si>
  <si>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</si>
  <si>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</si>
  <si>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</si>
  <si>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</si>
  <si>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</si>
  <si>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</si>
  <si>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</si>
  <si>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</si>
  <si>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</si>
  <si>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</si>
  <si>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</si>
  <si>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</si>
  <si>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</si>
  <si>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</si>
  <si>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</si>
  <si>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</si>
  <si>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</si>
  <si>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</si>
  <si>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</si>
  <si>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</si>
  <si>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</si>
  <si>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</si>
  <si>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</si>
  <si>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</si>
  <si>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</si>
  <si>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</si>
  <si>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</si>
  <si>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</si>
  <si>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</si>
  <si>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</si>
  <si>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</si>
  <si>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</si>
  <si>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</si>
  <si>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</si>
  <si>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</si>
  <si>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</si>
  <si>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</si>
  <si>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</si>
  <si>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</si>
  <si>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</si>
  <si>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</si>
  <si>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</si>
  <si>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</si>
  <si>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</si>
  <si>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</si>
  <si>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</si>
  <si>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</si>
  <si>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</si>
  <si>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</si>
  <si>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</si>
  <si>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</si>
  <si>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</si>
  <si>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</si>
  <si>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</si>
  <si>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</si>
  <si>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</si>
  <si>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</si>
  <si>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</si>
  <si>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</si>
  <si>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</si>
  <si>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</si>
  <si>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</si>
  <si>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</si>
  <si>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</si>
  <si>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</si>
  <si>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</si>
  <si>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</si>
  <si>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</si>
  <si>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</si>
  <si>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</si>
  <si>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</si>
  <si>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</si>
  <si>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</si>
  <si>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</si>
  <si>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</si>
  <si>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</si>
  <si>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</si>
  <si>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</si>
  <si>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</si>
  <si>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</si>
  <si>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</si>
  <si>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</si>
  <si>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</si>
  <si>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</si>
  <si>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</si>
  <si>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</si>
  <si>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</si>
  <si>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</si>
  <si>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</si>
  <si>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</si>
  <si>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</si>
  <si>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</si>
  <si>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</si>
  <si>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</si>
  <si>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</si>
  <si>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</si>
  <si>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</si>
  <si>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</si>
  <si>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</si>
  <si>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</si>
  <si>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</si>
  <si>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</si>
  <si>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</si>
  <si>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</si>
  <si>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</si>
  <si>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</si>
  <si>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</si>
  <si>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</si>
  <si>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</si>
  <si>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</si>
  <si>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</si>
  <si>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</si>
  <si>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</si>
  <si>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</si>
  <si>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</si>
  <si>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</si>
  <si>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</si>
  <si>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</si>
  <si>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</si>
  <si>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</si>
  <si>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</si>
  <si>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</si>
  <si>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</si>
  <si>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</si>
  <si>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</si>
  <si>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</si>
  <si>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</si>
  <si>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</si>
  <si>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</si>
  <si>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</si>
  <si>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</si>
  <si>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</si>
  <si>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</si>
  <si>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</si>
  <si>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</si>
  <si>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</si>
  <si>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</si>
  <si>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</si>
  <si>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</si>
  <si>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</si>
  <si>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</si>
  <si>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</si>
  <si>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</si>
  <si>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</si>
  <si>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</si>
  <si>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</si>
  <si>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</si>
  <si>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</si>
  <si>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</si>
  <si>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</si>
  <si>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</si>
  <si>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</si>
  <si>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</si>
  <si>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</si>
  <si>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</si>
  <si>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</si>
  <si>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</si>
  <si>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</si>
  <si>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</si>
  <si>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</si>
  <si>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</si>
  <si>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</si>
  <si>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</si>
  <si>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</si>
  <si>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</si>
  <si>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</si>
  <si>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</si>
  <si>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</si>
  <si>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</si>
  <si>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</si>
  <si>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</si>
  <si>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</si>
  <si>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</si>
  <si>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</si>
  <si>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</si>
  <si>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</si>
  <si>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</si>
  <si>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</si>
  <si>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</si>
  <si>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</si>
  <si>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</si>
  <si>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</si>
  <si>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</si>
  <si>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</si>
  <si>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</si>
  <si>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</si>
  <si>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</si>
  <si>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</si>
  <si>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</si>
  <si>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</si>
  <si>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</si>
  <si>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</si>
  <si>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</si>
  <si>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</si>
  <si>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</si>
  <si>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</si>
  <si>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</si>
  <si>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</si>
  <si>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</si>
  <si>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</si>
  <si>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</si>
  <si>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</si>
  <si>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</si>
  <si>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</si>
  <si>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</si>
  <si>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</si>
  <si>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</si>
  <si>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</si>
  <si>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</si>
  <si>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</si>
  <si>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</si>
  <si>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</si>
  <si>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</si>
  <si>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</si>
  <si>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</si>
  <si>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</si>
  <si>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</si>
  <si>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</si>
  <si>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</si>
  <si>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</si>
  <si>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</si>
  <si>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</si>
  <si>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</si>
  <si>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</si>
  <si>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</si>
  <si>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</si>
  <si>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</si>
  <si>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</si>
  <si>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</si>
  <si>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</si>
  <si>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</si>
  <si>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</si>
  <si>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</si>
  <si>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</si>
  <si>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</si>
  <si>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</si>
  <si>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</si>
  <si>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</si>
  <si>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</si>
  <si>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</si>
  <si>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</si>
  <si>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</si>
  <si>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</si>
  <si>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</si>
  <si>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</si>
  <si>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</si>
  <si>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</si>
  <si>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</si>
  <si>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</si>
  <si>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</si>
  <si>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</si>
  <si>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</si>
  <si>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</si>
  <si>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</si>
  <si>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</si>
  <si>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</si>
  <si>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</si>
  <si>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</si>
  <si>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</si>
  <si>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</si>
  <si>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</si>
  <si>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</si>
  <si>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</si>
  <si>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</si>
  <si>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</si>
  <si>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</si>
  <si>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</si>
  <si>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</si>
  <si>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</si>
  <si>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</si>
  <si>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</si>
  <si>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</si>
  <si>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</si>
  <si>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</si>
  <si>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</si>
  <si>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</si>
  <si>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</si>
  <si>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</si>
  <si>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</si>
  <si>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</si>
  <si>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</si>
  <si>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</si>
  <si>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</si>
  <si>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</si>
  <si>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</si>
  <si>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</si>
  <si>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</si>
  <si>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</si>
  <si>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</si>
  <si>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</si>
  <si>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</si>
  <si>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</si>
  <si>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</si>
  <si>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</si>
  <si>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</si>
  <si>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</si>
  <si>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</si>
  <si>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</si>
  <si>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</si>
  <si>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</si>
  <si>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</si>
  <si>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</si>
  <si>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</si>
  <si>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</si>
  <si>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</si>
  <si>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</si>
  <si>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</si>
  <si>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</si>
  <si>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</si>
  <si>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</si>
  <si>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</si>
  <si>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</si>
  <si>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</si>
  <si>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</si>
  <si>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</si>
  <si>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</si>
  <si>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</si>
  <si>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</si>
  <si>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</si>
  <si>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</si>
  <si>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</si>
  <si>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</si>
  <si>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</si>
  <si>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</si>
  <si>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</si>
  <si>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</si>
  <si>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</si>
  <si>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</si>
  <si>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</si>
  <si>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</si>
  <si>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</si>
  <si>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</si>
  <si>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</si>
  <si>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</si>
  <si>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</si>
  <si>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</si>
  <si>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</si>
  <si>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</si>
  <si>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</si>
  <si>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</si>
  <si>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</si>
  <si>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</si>
  <si>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</si>
  <si>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</si>
  <si>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</si>
  <si>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</si>
  <si>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</si>
  <si>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</si>
  <si>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</si>
  <si>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</si>
  <si>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</si>
  <si>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</si>
  <si>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</si>
  <si>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</si>
  <si>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</si>
  <si>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</si>
  <si>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</si>
  <si>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</si>
  <si>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</si>
  <si>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</si>
  <si>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</si>
  <si>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</si>
  <si>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</si>
  <si>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</si>
  <si>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</si>
  <si>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</si>
  <si>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</si>
  <si>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</si>
  <si>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</si>
  <si>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</si>
  <si>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</si>
  <si>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</si>
  <si>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</si>
  <si>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</si>
  <si>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</si>
  <si>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</si>
  <si>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</si>
  <si>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</si>
  <si>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</si>
  <si>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</si>
  <si>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</si>
  <si>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</si>
  <si>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</si>
  <si>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</si>
  <si>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</si>
  <si>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</si>
  <si>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</si>
  <si>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</si>
  <si>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</si>
  <si>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</si>
  <si>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</si>
  <si>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</si>
  <si>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</si>
  <si>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</si>
  <si>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</si>
  <si>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</si>
  <si>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</si>
  <si>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</si>
  <si>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</si>
  <si>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</si>
  <si>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</si>
  <si>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</si>
  <si>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</si>
  <si>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</si>
  <si>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</si>
  <si>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</si>
  <si>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</si>
  <si>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</si>
  <si>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</si>
  <si>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</si>
  <si>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</si>
  <si>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</si>
  <si>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</si>
  <si>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</si>
  <si>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</si>
  <si>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</si>
  <si>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</si>
  <si>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</si>
  <si>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</si>
  <si>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</si>
  <si>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</si>
  <si>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</si>
  <si>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</si>
  <si>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</si>
  <si>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</si>
  <si>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</si>
  <si>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</si>
  <si>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</si>
  <si>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</si>
  <si>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</si>
  <si>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</si>
  <si>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</si>
  <si>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</si>
  <si>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</si>
  <si>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</si>
  <si>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</si>
  <si>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</si>
  <si>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</si>
  <si>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</si>
  <si>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</si>
  <si>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</si>
  <si>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</si>
  <si>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</si>
  <si>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</si>
  <si>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</si>
  <si>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</si>
  <si>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</si>
  <si>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</si>
  <si>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</si>
  <si>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</si>
  <si>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</si>
  <si>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</si>
  <si>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</si>
  <si>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</si>
  <si>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</si>
  <si>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</si>
  <si>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</si>
  <si>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</si>
  <si>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</si>
  <si>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</si>
  <si>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</si>
  <si>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</si>
  <si>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</si>
  <si>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</si>
  <si>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</si>
  <si>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</si>
  <si>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</si>
  <si>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</si>
  <si>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</si>
  <si>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</si>
  <si>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</si>
  <si>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</si>
  <si>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</si>
  <si>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</si>
  <si>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</si>
  <si>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</si>
  <si>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</si>
  <si>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</si>
  <si>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</si>
  <si>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</si>
  <si>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</si>
  <si>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</si>
  <si>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</si>
  <si>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</si>
  <si>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</si>
  <si>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</si>
  <si>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</si>
  <si>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</si>
  <si>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</si>
  <si>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</si>
  <si>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</si>
  <si>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</si>
  <si>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</si>
  <si>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</si>
  <si>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</si>
  <si>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</si>
  <si>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</si>
  <si>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</si>
  <si>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</si>
  <si>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</si>
  <si>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</si>
  <si>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</si>
  <si>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</si>
  <si>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</si>
  <si>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</si>
  <si>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</si>
  <si>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</si>
  <si>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</si>
  <si>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</si>
  <si>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</si>
  <si>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</si>
  <si>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</si>
  <si>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</si>
  <si>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</si>
  <si>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</si>
  <si>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</si>
  <si>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</si>
  <si>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</si>
  <si>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</si>
  <si>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</si>
  <si>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</si>
  <si>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</si>
  <si>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</si>
  <si>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</si>
  <si>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</si>
  <si>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</si>
  <si>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</si>
  <si>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</si>
  <si>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</si>
  <si>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</si>
  <si>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</si>
  <si>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</si>
  <si>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</si>
  <si>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</si>
  <si>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</si>
  <si>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</si>
  <si>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</si>
  <si>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</si>
  <si>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</si>
  <si>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</si>
  <si>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</si>
  <si>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</si>
  <si>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</si>
  <si>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</si>
  <si>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</si>
  <si>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</si>
  <si>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</si>
  <si>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</si>
  <si>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</si>
  <si>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</si>
  <si>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</si>
  <si>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</si>
  <si>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</si>
  <si>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</si>
  <si>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</si>
  <si>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</si>
  <si>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</si>
  <si>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</si>
  <si>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</si>
  <si>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</si>
  <si>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</si>
  <si>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</si>
  <si>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</si>
  <si>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</si>
  <si>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</si>
  <si>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</si>
  <si>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</si>
  <si>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</si>
  <si>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</si>
  <si>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</si>
  <si>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</si>
  <si>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</si>
  <si>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</si>
  <si>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</si>
  <si>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</si>
  <si>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</si>
  <si>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</si>
  <si>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</si>
  <si>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</si>
  <si>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</si>
  <si>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</si>
  <si>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</si>
  <si>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</si>
  <si>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</si>
  <si>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</si>
  <si>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</si>
  <si>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</si>
  <si>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</si>
  <si>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</si>
  <si>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</si>
  <si>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</si>
  <si>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</si>
  <si>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</si>
  <si>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</si>
  <si>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</si>
  <si>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</si>
  <si>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</si>
  <si>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</si>
  <si>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</si>
  <si>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</si>
  <si>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</si>
  <si>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</si>
  <si>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</si>
  <si>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</si>
  <si>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</si>
  <si>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</si>
  <si>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</si>
  <si>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</si>
  <si>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</si>
  <si>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</si>
  <si>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</si>
  <si>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</si>
  <si>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</si>
  <si>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</si>
  <si>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</si>
  <si>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</si>
  <si>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</si>
  <si>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</si>
  <si>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</si>
  <si>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</si>
  <si>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</si>
  <si>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</si>
  <si>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</si>
  <si>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</si>
  <si>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</si>
  <si>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</si>
  <si>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</si>
  <si>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</si>
  <si>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</si>
  <si>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</si>
  <si>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</si>
  <si>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</si>
  <si>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</si>
  <si>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</si>
  <si>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</si>
  <si>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</si>
  <si>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</si>
  <si>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</si>
  <si>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</si>
  <si>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</si>
  <si>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</si>
  <si>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</si>
  <si>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</si>
  <si>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</si>
  <si>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</si>
  <si>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</si>
  <si>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</si>
  <si>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</si>
  <si>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</si>
  <si>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</si>
  <si>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</si>
  <si>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</si>
  <si>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</si>
  <si>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</si>
  <si>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</si>
  <si>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</si>
  <si>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</si>
  <si>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</si>
  <si>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</si>
  <si>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</si>
  <si>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</si>
  <si>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</si>
  <si>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</si>
  <si>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</si>
  <si>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</si>
  <si>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</si>
  <si>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</si>
  <si>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</si>
  <si>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</si>
  <si>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</si>
  <si>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</si>
  <si>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</si>
  <si>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</si>
  <si>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</si>
  <si>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</si>
  <si>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</si>
  <si>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</si>
  <si>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</si>
  <si>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</si>
  <si>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</si>
  <si>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</si>
  <si>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</si>
  <si>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</si>
  <si>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</si>
  <si>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</si>
  <si>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</si>
  <si>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</si>
  <si>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</si>
  <si>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</si>
  <si>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</si>
  <si>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</si>
  <si>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</si>
  <si>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</si>
  <si>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</si>
  <si>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</si>
  <si>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</si>
  <si>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</si>
  <si>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</si>
  <si>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</si>
  <si>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</si>
  <si>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</si>
  <si>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</si>
  <si>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</si>
  <si>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</si>
  <si>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</si>
  <si>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</si>
  <si>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</si>
  <si>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</si>
  <si>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</si>
  <si>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</si>
  <si>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</si>
  <si>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</si>
  <si>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</si>
  <si>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</si>
  <si>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</si>
  <si>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</si>
  <si>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</si>
  <si>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</si>
  <si>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</si>
  <si>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</si>
  <si>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</si>
  <si>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</si>
  <si>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</si>
  <si>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</si>
  <si>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</si>
  <si>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</si>
  <si>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</si>
  <si>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</si>
  <si>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</si>
  <si>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</si>
  <si>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</si>
  <si>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</si>
  <si>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</si>
  <si>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</si>
  <si>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</si>
  <si>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</si>
  <si>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</si>
  <si>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</si>
  <si>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</si>
  <si>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</si>
  <si>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</si>
  <si>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</si>
  <si>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</si>
  <si>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</si>
  <si>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</si>
  <si>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</si>
  <si>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</si>
  <si>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</si>
  <si>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</si>
  <si>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</si>
  <si>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</si>
  <si>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</si>
  <si>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</si>
  <si>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</si>
  <si>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</si>
  <si>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</si>
  <si>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</si>
  <si>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</si>
  <si>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</si>
  <si>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</si>
  <si>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</si>
  <si>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</si>
  <si>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</si>
  <si>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</si>
  <si>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</si>
  <si>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</si>
  <si>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</si>
  <si>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</si>
  <si>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</si>
  <si>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</si>
  <si>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</si>
  <si>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</si>
  <si>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</si>
  <si>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</si>
  <si>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</si>
  <si>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</si>
  <si>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</si>
  <si>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</si>
  <si>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</si>
  <si>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</si>
  <si>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</si>
  <si>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</si>
  <si>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</si>
  <si>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</si>
  <si>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</si>
  <si>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</si>
  <si>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</si>
  <si>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</si>
  <si>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</si>
  <si>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</si>
  <si>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</si>
  <si>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</si>
  <si>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</si>
  <si>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</si>
  <si>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</si>
  <si>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</si>
  <si>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</si>
  <si>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</si>
  <si>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</si>
  <si>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</si>
  <si>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</si>
  <si>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</si>
  <si>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</si>
  <si>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</si>
  <si>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</si>
  <si>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</si>
  <si>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</si>
  <si>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</si>
  <si>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</si>
  <si>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</si>
  <si>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</si>
  <si>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</si>
  <si>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</si>
  <si>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</si>
  <si>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</si>
  <si>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</si>
  <si>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</si>
  <si>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</si>
  <si>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</si>
  <si>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</si>
  <si>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</si>
  <si>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</si>
  <si>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</si>
  <si>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</si>
  <si>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</si>
  <si>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</si>
  <si>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</si>
  <si>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</si>
  <si>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</si>
  <si>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</si>
  <si>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</si>
  <si>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</si>
  <si>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</si>
  <si>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</si>
  <si>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</si>
  <si>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</si>
  <si>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</si>
  <si>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</si>
  <si>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</si>
  <si>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</si>
  <si>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</si>
  <si>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</si>
  <si>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</si>
  <si>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</si>
  <si>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</si>
  <si>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</si>
  <si>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</si>
  <si>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</si>
  <si>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</si>
  <si>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</si>
  <si>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</si>
  <si>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</si>
  <si>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</si>
  <si>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</si>
  <si>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</si>
  <si>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</si>
  <si>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</si>
  <si>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</si>
  <si>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</si>
  <si>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</si>
  <si>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</si>
  <si>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</si>
  <si>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</si>
  <si>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</si>
  <si>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</si>
  <si>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</si>
  <si>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</si>
  <si>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</si>
  <si>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</si>
  <si>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</si>
  <si>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</si>
  <si>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</si>
  <si>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</si>
  <si>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</si>
  <si>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</si>
  <si>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</si>
  <si>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</si>
  <si>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</si>
  <si>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</si>
  <si>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</si>
  <si>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</si>
  <si>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</si>
  <si>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</si>
  <si>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</si>
  <si>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</si>
  <si>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</si>
  <si>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</si>
  <si>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</si>
  <si>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</si>
  <si>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</si>
  <si>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</si>
  <si>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</si>
  <si>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</si>
  <si>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</si>
  <si>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</si>
  <si>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</si>
  <si>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</si>
  <si>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</si>
  <si>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</si>
  <si>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</si>
  <si>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</si>
  <si>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</si>
  <si>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</si>
  <si>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</si>
  <si>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</si>
  <si>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</si>
  <si>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</si>
  <si>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</si>
  <si>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</si>
  <si>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</si>
  <si>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</si>
  <si>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</si>
  <si>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</si>
  <si>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</si>
  <si>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</si>
  <si>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</si>
  <si>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</si>
  <si>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</si>
  <si>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</si>
  <si>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</si>
  <si>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</si>
  <si>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</si>
  <si>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</si>
  <si>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</si>
  <si>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</si>
  <si>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</si>
  <si>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</si>
  <si>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</si>
  <si>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</si>
  <si>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</si>
  <si>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</si>
  <si>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</si>
  <si>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</si>
  <si>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</si>
  <si>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</si>
  <si>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</si>
  <si>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</si>
  <si>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</si>
  <si>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</si>
  <si>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</si>
  <si>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</si>
  <si>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</si>
  <si>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</si>
  <si>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</si>
  <si>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</si>
  <si>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</si>
  <si>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</si>
  <si>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</si>
  <si>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</si>
  <si>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</si>
  <si>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</si>
  <si>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</si>
  <si>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</si>
  <si>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</si>
  <si>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</si>
  <si>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</si>
  <si>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</si>
  <si>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</si>
  <si>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</si>
  <si>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</si>
  <si>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</si>
  <si>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</si>
  <si>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</si>
  <si>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</si>
  <si>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</si>
  <si>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</si>
  <si>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</si>
  <si>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</si>
  <si>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</si>
  <si>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</si>
  <si>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</si>
  <si>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</si>
  <si>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</si>
  <si>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</si>
  <si>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</si>
  <si>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</si>
  <si>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</si>
  <si>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</si>
  <si>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</si>
  <si>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</si>
  <si>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</si>
  <si>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</si>
  <si>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</si>
  <si>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</si>
  <si>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</si>
  <si>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</si>
  <si>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</si>
  <si>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</si>
  <si>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</si>
  <si>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</si>
  <si>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</si>
  <si>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</si>
  <si>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</si>
  <si>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</si>
  <si>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</si>
  <si>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</si>
  <si>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</si>
  <si>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</si>
  <si>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</si>
  <si>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</si>
  <si>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</si>
  <si>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</si>
  <si>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</si>
  <si>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</si>
  <si>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</si>
  <si>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</si>
  <si>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</si>
  <si>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</si>
  <si>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</si>
  <si>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</si>
  <si>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</si>
  <si>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</si>
  <si>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</si>
  <si>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</si>
  <si>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</si>
  <si>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</si>
  <si>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</si>
  <si>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</si>
  <si>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</si>
  <si>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</si>
  <si>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</si>
  <si>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</si>
  <si>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</si>
  <si>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</si>
  <si>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</si>
  <si>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</si>
  <si>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</si>
  <si>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</si>
  <si>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</si>
  <si>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</si>
  <si>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</si>
  <si>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</si>
  <si>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</si>
  <si>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</si>
  <si>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</si>
  <si>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</si>
  <si>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</si>
  <si>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</si>
  <si>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</si>
  <si>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</si>
  <si>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</si>
  <si>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</si>
  <si>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</si>
  <si>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</si>
  <si>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</si>
  <si>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</si>
  <si>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</si>
  <si>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</si>
  <si>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</si>
  <si>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</si>
  <si>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</si>
  <si>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</si>
  <si>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</si>
  <si>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</si>
  <si>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</si>
  <si>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</si>
  <si>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</si>
  <si>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</si>
  <si>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</si>
  <si>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</si>
  <si>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</si>
  <si>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</si>
  <si>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</si>
  <si>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</si>
  <si>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</si>
  <si>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</si>
  <si>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</si>
  <si>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</si>
  <si>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</si>
  <si>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</si>
  <si>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</si>
  <si>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</si>
  <si>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</si>
  <si>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</si>
  <si>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</si>
  <si>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</si>
  <si>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</si>
  <si>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</si>
  <si>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</si>
  <si>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</si>
  <si>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</si>
  <si>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</si>
  <si>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</si>
  <si>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</si>
  <si>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</si>
  <si>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</si>
  <si>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</si>
  <si>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</si>
  <si>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</si>
  <si>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</si>
  <si>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</si>
  <si>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</si>
  <si>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</si>
  <si>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</si>
  <si>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</si>
  <si>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</si>
  <si>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</si>
  <si>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</si>
  <si>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</si>
  <si>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</si>
  <si>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</si>
  <si>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</si>
  <si>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</si>
  <si>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</si>
  <si>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</si>
  <si>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</si>
  <si>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</si>
  <si>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</si>
  <si>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</si>
  <si>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</si>
  <si>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</si>
  <si>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</si>
  <si>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</si>
  <si>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</si>
  <si>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</si>
  <si>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</si>
  <si>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</si>
  <si>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</si>
  <si>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</si>
  <si>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</si>
  <si>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</si>
  <si>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</si>
  <si>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</si>
  <si>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</si>
  <si>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</si>
  <si>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</si>
  <si>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</si>
  <si>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</si>
  <si>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</si>
  <si>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</si>
  <si>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</si>
  <si>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</si>
  <si>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</si>
  <si>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</si>
  <si>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</si>
  <si>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</si>
  <si>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</si>
  <si>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</si>
  <si>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</si>
  <si>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</si>
  <si>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</si>
  <si>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</si>
  <si>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</si>
  <si>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</si>
  <si>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</si>
  <si>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</si>
  <si>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</si>
  <si>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</si>
  <si>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</si>
  <si>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</si>
  <si>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</si>
  <si>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</si>
  <si>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</si>
  <si>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</si>
  <si>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</si>
  <si>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</si>
  <si>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</si>
  <si>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</si>
  <si>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</si>
  <si>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</si>
  <si>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</si>
  <si>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</si>
  <si>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</si>
  <si>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</si>
  <si>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</si>
  <si>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</si>
  <si>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</si>
  <si>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</si>
  <si>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</si>
  <si>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</si>
  <si>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</si>
  <si>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</si>
  <si>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</si>
  <si>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</si>
  <si>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</si>
  <si>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</si>
  <si>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</si>
  <si>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</si>
  <si>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</si>
  <si>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</si>
  <si>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</si>
  <si>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</si>
  <si>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</si>
  <si>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</si>
  <si>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</si>
  <si>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</si>
  <si>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</si>
  <si>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</si>
  <si>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</si>
  <si>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</si>
  <si>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</si>
  <si>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</si>
  <si>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</si>
  <si>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</si>
  <si>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</si>
  <si>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</si>
  <si>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</si>
  <si>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</si>
  <si>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</si>
  <si>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</si>
  <si>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</si>
  <si>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</si>
  <si>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</si>
  <si>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</si>
  <si>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</si>
  <si>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</si>
  <si>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</si>
  <si>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</si>
  <si>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</si>
  <si>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</si>
  <si>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</si>
  <si>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</si>
  <si>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</si>
  <si>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</si>
  <si>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</si>
  <si>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</si>
  <si>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</si>
  <si>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</si>
  <si>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</si>
  <si>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</si>
  <si>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</si>
  <si>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</si>
  <si>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</si>
  <si>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</si>
  <si>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</si>
  <si>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</si>
  <si>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</si>
  <si>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</si>
  <si>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</si>
  <si>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</si>
  <si>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</si>
  <si>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</si>
  <si>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</si>
  <si>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</si>
  <si>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</si>
  <si>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</si>
  <si>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</si>
  <si>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</si>
  <si>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</si>
  <si>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</si>
  <si>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</si>
  <si>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</si>
  <si>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</si>
  <si>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</si>
  <si>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</si>
  <si>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</si>
  <si>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</si>
  <si>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</si>
  <si>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</si>
  <si>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</si>
  <si>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</si>
  <si>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</si>
  <si>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</si>
  <si>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</si>
  <si>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</si>
  <si>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</si>
  <si>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</si>
  <si>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</si>
  <si>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</si>
  <si>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</si>
  <si>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</si>
  <si>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</si>
  <si>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</si>
  <si>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</si>
  <si>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</si>
  <si>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</si>
  <si>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</si>
  <si>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</si>
  <si>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</si>
  <si>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</si>
  <si>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</si>
  <si>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</si>
  <si>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</si>
  <si>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</si>
  <si>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</si>
  <si>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</si>
  <si>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</si>
  <si>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</si>
  <si>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</si>
  <si>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</si>
  <si>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</si>
  <si>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</si>
  <si>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</si>
  <si>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</si>
  <si>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</si>
  <si>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</si>
  <si>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</si>
  <si>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</si>
  <si>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</si>
  <si>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</si>
  <si>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</si>
  <si>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</si>
  <si>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</si>
  <si>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</si>
  <si>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</si>
  <si>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</si>
  <si>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</si>
  <si>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</si>
  <si>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</si>
  <si>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</si>
  <si>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</si>
  <si>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</si>
  <si>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</si>
  <si>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</si>
  <si>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</si>
  <si>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</si>
  <si>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</si>
  <si>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</si>
  <si>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</si>
  <si>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</si>
  <si>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</si>
  <si>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</si>
  <si>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</si>
  <si>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</si>
  <si>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</si>
  <si>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</si>
  <si>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</si>
  <si>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</si>
  <si>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</si>
  <si>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</si>
  <si>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</si>
  <si>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</si>
  <si>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</si>
  <si>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</si>
  <si>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</si>
  <si>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</si>
  <si>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</si>
  <si>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</si>
  <si>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</si>
  <si>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</si>
  <si>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</si>
  <si>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</si>
  <si>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</si>
  <si>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</si>
  <si>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</si>
  <si>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</si>
  <si>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</si>
  <si>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</si>
  <si>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</si>
  <si>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</si>
  <si>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</si>
  <si>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</si>
  <si>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</si>
  <si>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</si>
  <si>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</si>
  <si>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</si>
  <si>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</si>
  <si>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</si>
  <si>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</si>
  <si>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</si>
  <si>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</si>
  <si>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</si>
  <si>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</si>
  <si>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</si>
  <si>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</si>
  <si>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</si>
  <si>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</si>
  <si>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</si>
  <si>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</si>
  <si>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</si>
  <si>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</si>
  <si>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</si>
  <si>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</si>
  <si>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</si>
  <si>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</si>
  <si>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</si>
  <si>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</si>
  <si>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</si>
  <si>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</si>
  <si>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</si>
  <si>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</si>
  <si>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</si>
  <si>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</si>
  <si>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</si>
  <si>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</si>
  <si>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</si>
  <si>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</si>
  <si>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</si>
  <si>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</si>
  <si>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</si>
  <si>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</si>
  <si>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</si>
  <si>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</si>
  <si>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</si>
  <si>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</si>
  <si>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</si>
  <si>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</si>
  <si>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</si>
  <si>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</si>
  <si>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</si>
  <si>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</si>
  <si>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</si>
  <si>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</si>
  <si>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</si>
  <si>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</si>
  <si>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</si>
  <si>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</si>
  <si>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</si>
  <si>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</si>
  <si>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</si>
  <si>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</si>
  <si>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</si>
  <si>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</si>
  <si>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</si>
  <si>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</si>
  <si>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</si>
  <si>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</si>
  <si>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</si>
  <si>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</si>
  <si>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</si>
  <si>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</si>
  <si>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</si>
  <si>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</si>
  <si>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</si>
  <si>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</si>
  <si>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</si>
  <si>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</si>
  <si>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</si>
  <si>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</si>
  <si>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</si>
  <si>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</si>
  <si>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</si>
  <si>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</si>
  <si>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</si>
  <si>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</si>
  <si>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</si>
  <si>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</si>
  <si>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</si>
  <si>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</si>
  <si>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</si>
  <si>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</si>
  <si>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</si>
  <si>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</si>
  <si>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</si>
  <si>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</si>
  <si>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</si>
  <si>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</si>
  <si>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</si>
  <si>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</si>
  <si>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</si>
  <si>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</si>
  <si>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</si>
  <si>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</si>
  <si>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</si>
  <si>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</si>
  <si>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</si>
  <si>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</si>
  <si>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</si>
  <si>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</si>
  <si>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</si>
  <si>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</si>
  <si>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</si>
  <si>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</si>
  <si>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</si>
  <si>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</si>
  <si>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</si>
  <si>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</si>
  <si>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</si>
  <si>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</si>
  <si>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</si>
  <si>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</si>
  <si>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</si>
  <si>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</si>
  <si>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</si>
  <si>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</si>
  <si>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</si>
  <si>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</si>
  <si>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</si>
  <si>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</si>
  <si>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</si>
  <si>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</si>
  <si>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</si>
  <si>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</si>
  <si>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</si>
  <si>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</si>
  <si>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</si>
  <si>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</si>
  <si>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</si>
  <si>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</si>
  <si>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</si>
  <si>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</si>
  <si>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</si>
  <si>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</si>
  <si>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</si>
  <si>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</si>
  <si>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</si>
  <si>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</si>
  <si>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</si>
  <si>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</si>
  <si>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</si>
  <si>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</si>
  <si>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</si>
  <si>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</si>
  <si>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</si>
  <si>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</si>
  <si>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</si>
  <si>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</si>
  <si>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</si>
  <si>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</si>
  <si>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</si>
  <si>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</si>
  <si>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</si>
  <si>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</si>
  <si>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</si>
  <si>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</si>
  <si>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</si>
  <si>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</si>
  <si>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</si>
  <si>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</si>
  <si>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</si>
  <si>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</si>
  <si>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</si>
  <si>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</si>
  <si>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</si>
  <si>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</si>
  <si>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</si>
  <si>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</si>
  <si>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</si>
  <si>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</si>
  <si>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</si>
  <si>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</si>
  <si>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</si>
  <si>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</si>
  <si>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</si>
  <si>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</si>
  <si>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</si>
  <si>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</si>
  <si>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</si>
  <si>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</si>
  <si>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</si>
  <si>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</si>
  <si>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</si>
  <si>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</si>
  <si>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</si>
  <si>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</si>
  <si>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</si>
  <si>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</si>
  <si>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</si>
  <si>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</si>
  <si>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</si>
  <si>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</si>
  <si>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</si>
  <si>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</si>
  <si>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</si>
  <si>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</si>
  <si>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</si>
  <si>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</si>
  <si>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</si>
  <si>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</si>
  <si>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</si>
  <si>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</si>
  <si>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</si>
  <si>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</si>
  <si>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</si>
  <si>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</si>
  <si>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</si>
  <si>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</si>
  <si>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</si>
  <si>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</si>
  <si>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</si>
  <si>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</si>
  <si>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</si>
  <si>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</si>
  <si>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</si>
  <si>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</si>
  <si>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</si>
  <si>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</si>
  <si>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</si>
  <si>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</si>
  <si>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</si>
  <si>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</si>
  <si>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</si>
  <si>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</si>
  <si>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</si>
  <si>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</si>
  <si>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</si>
  <si>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</si>
  <si>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</si>
  <si>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</si>
  <si>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</si>
  <si>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</si>
  <si>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</si>
  <si>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</si>
  <si>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</si>
  <si>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</si>
  <si>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</si>
  <si>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</si>
  <si>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</si>
  <si>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</si>
  <si>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</si>
  <si>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</si>
  <si>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</si>
  <si>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</si>
  <si>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</si>
  <si>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</si>
  <si>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</si>
  <si>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</si>
  <si>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</si>
  <si>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</si>
  <si>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</si>
  <si>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</si>
  <si>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</si>
  <si>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</si>
  <si>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</si>
  <si>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</si>
  <si>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</si>
  <si>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</si>
  <si>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</si>
  <si>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</si>
  <si>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</si>
  <si>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</si>
  <si>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</si>
  <si>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</si>
  <si>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</si>
  <si>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</si>
  <si>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</si>
  <si>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</si>
  <si>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</si>
  <si>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</si>
  <si>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</si>
  <si>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</si>
  <si>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</si>
  <si>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</si>
  <si>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</si>
  <si>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</si>
  <si>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</si>
  <si>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</si>
  <si>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</si>
  <si>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</si>
  <si>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</si>
  <si>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</si>
  <si>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</si>
  <si>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</si>
  <si>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</si>
  <si>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</si>
  <si>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</si>
  <si>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</si>
  <si>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</si>
  <si>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</si>
  <si>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</si>
  <si>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</si>
  <si>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</si>
  <si>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</si>
  <si>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</si>
  <si>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</si>
  <si>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</si>
  <si>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</si>
  <si>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</si>
  <si>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</si>
  <si>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</si>
  <si>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</si>
  <si>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</si>
  <si>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</si>
  <si>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</si>
  <si>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</si>
  <si>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</si>
  <si>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</si>
  <si>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</si>
  <si>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</si>
  <si>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</si>
  <si>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</si>
  <si>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</si>
  <si>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</si>
  <si>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</si>
  <si>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</si>
  <si>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</si>
  <si>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</si>
  <si>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</si>
  <si>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</si>
  <si>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</si>
  <si>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</si>
  <si>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</si>
  <si>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</si>
  <si>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</si>
  <si>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</si>
  <si>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</si>
  <si>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</si>
  <si>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</si>
  <si>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</si>
  <si>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</si>
  <si>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</si>
  <si>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</si>
  <si>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</si>
  <si>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</si>
  <si>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</si>
  <si>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</si>
  <si>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</si>
  <si>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</si>
  <si>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</si>
  <si>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</si>
  <si>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</si>
  <si>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</si>
  <si>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</si>
  <si>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</si>
  <si>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</si>
  <si>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</si>
  <si>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</si>
  <si>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</si>
  <si>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</si>
  <si>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</si>
  <si>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</si>
  <si>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</si>
  <si>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</si>
  <si>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</si>
  <si>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</si>
  <si>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</si>
  <si>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</si>
  <si>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</si>
  <si>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</si>
  <si>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</si>
  <si>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</si>
  <si>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</si>
  <si>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</si>
  <si>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</si>
  <si>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</si>
  <si>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</si>
  <si>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</si>
  <si>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</si>
  <si>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</si>
  <si>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</si>
  <si>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</si>
  <si>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</si>
  <si>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</si>
  <si>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</si>
  <si>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</si>
  <si>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</si>
  <si>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</si>
  <si>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</si>
  <si>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</si>
  <si>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</si>
  <si>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</si>
  <si>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</si>
  <si>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</si>
  <si>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</si>
  <si>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</si>
  <si>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</si>
  <si>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</si>
  <si>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</si>
  <si>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</si>
  <si>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</si>
  <si>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</si>
  <si>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</si>
  <si>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</si>
  <si>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</si>
  <si>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</si>
  <si>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</si>
  <si>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</si>
  <si>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</si>
  <si>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</si>
  <si>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</si>
  <si>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</si>
  <si>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</si>
  <si>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</si>
  <si>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</si>
  <si>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</si>
  <si>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</si>
  <si>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</si>
  <si>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</si>
  <si>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</si>
  <si>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</si>
  <si>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</si>
  <si>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</si>
  <si>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</si>
  <si>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</si>
  <si>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</si>
  <si>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</si>
  <si>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</si>
  <si>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</si>
  <si>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</si>
  <si>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</si>
  <si>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</si>
  <si>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</si>
  <si>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</si>
  <si>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</si>
  <si>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</si>
  <si>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</si>
  <si>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</si>
  <si>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</si>
  <si>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</si>
  <si>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</si>
  <si>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</si>
  <si>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</si>
  <si>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</si>
  <si>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</si>
  <si>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</si>
  <si>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</si>
  <si>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</si>
  <si>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</si>
  <si>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</si>
  <si>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</si>
  <si>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</si>
  <si>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</si>
  <si>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</si>
  <si>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</si>
  <si>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</si>
  <si>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</si>
  <si>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</si>
  <si>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</si>
  <si>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</si>
  <si>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</si>
  <si>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</si>
  <si>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</si>
  <si>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</si>
  <si>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</si>
  <si>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</si>
  <si>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</si>
  <si>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</si>
  <si>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</si>
  <si>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</si>
  <si>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</si>
  <si>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</si>
  <si>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</si>
  <si>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</si>
  <si>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</si>
  <si>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</si>
  <si>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</si>
  <si>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</si>
  <si>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</si>
  <si>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</si>
  <si>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</si>
  <si>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</si>
  <si>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</si>
  <si>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</si>
  <si>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</si>
  <si>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</si>
  <si>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</si>
  <si>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</si>
  <si>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</si>
  <si>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</si>
  <si>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</si>
  <si>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</si>
  <si>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</si>
  <si>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</si>
  <si>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</si>
  <si>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</si>
  <si>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</si>
  <si>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</si>
  <si>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</si>
  <si>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</si>
  <si>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</si>
  <si>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</si>
  <si>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</si>
  <si>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</si>
  <si>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</si>
  <si>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</si>
  <si>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</si>
  <si>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</si>
  <si>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</si>
  <si>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</si>
  <si>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</si>
  <si>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</si>
  <si>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</si>
  <si>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</si>
  <si>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</si>
  <si>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</si>
  <si>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</si>
  <si>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</si>
  <si>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</si>
  <si>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</si>
  <si>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</si>
  <si>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</si>
  <si>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</si>
  <si>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</si>
  <si>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</si>
  <si>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</si>
  <si>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</si>
  <si>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</si>
  <si>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</si>
  <si>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</si>
  <si>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</si>
  <si>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</si>
  <si>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</si>
  <si>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</si>
  <si>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</si>
  <si>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</si>
  <si>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</si>
  <si>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</si>
  <si>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</si>
  <si>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</si>
  <si>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</si>
  <si>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</si>
  <si>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</si>
  <si>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</si>
  <si>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</si>
  <si>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</si>
  <si>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</si>
  <si>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</si>
  <si>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</si>
  <si>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</si>
  <si>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</si>
  <si>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</si>
  <si>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</si>
  <si>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</si>
  <si>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</si>
  <si>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</si>
  <si>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</si>
  <si>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</si>
  <si>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</si>
  <si>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</si>
  <si>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</si>
  <si>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</si>
  <si>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</si>
  <si>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</si>
  <si>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</si>
  <si>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</si>
  <si>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</si>
  <si>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</si>
  <si>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</si>
  <si>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</si>
  <si>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</si>
  <si>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</si>
  <si>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</si>
  <si>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</si>
  <si>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</si>
  <si>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</si>
  <si>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</si>
  <si>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</si>
  <si>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</si>
  <si>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</si>
  <si>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</si>
  <si>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</si>
  <si>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</si>
  <si>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</si>
  <si>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</si>
  <si>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</si>
  <si>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</si>
  <si>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</si>
  <si>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</si>
  <si>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</si>
  <si>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</si>
  <si>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</si>
  <si>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</si>
  <si>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</si>
  <si>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</si>
  <si>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</si>
  <si>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</si>
  <si>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</si>
  <si>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</si>
  <si>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</si>
  <si>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</si>
  <si>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</si>
  <si>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</si>
  <si>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</si>
  <si>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</si>
  <si>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</si>
  <si>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</si>
  <si>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</si>
  <si>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</si>
  <si>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</si>
  <si>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</si>
  <si>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</si>
  <si>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</si>
  <si>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</si>
  <si>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</si>
  <si>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</si>
  <si>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</si>
  <si>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</si>
  <si>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</si>
  <si>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</si>
  <si>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</si>
  <si>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</si>
  <si>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</si>
  <si>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</si>
  <si>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</si>
  <si>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</si>
  <si>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</si>
  <si>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</si>
  <si>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</si>
  <si>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</si>
  <si>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</si>
  <si>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</si>
  <si>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</si>
  <si>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</si>
  <si>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</si>
  <si>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</si>
  <si>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</si>
  <si>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</si>
  <si>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</si>
  <si>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</si>
  <si>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</si>
  <si>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</si>
  <si>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</si>
  <si>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</si>
  <si>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</si>
  <si>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</si>
  <si>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</si>
  <si>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</si>
  <si>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</si>
  <si>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</si>
  <si>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</si>
  <si>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</si>
  <si>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</si>
  <si>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</si>
  <si>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</si>
  <si>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</si>
  <si>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</si>
  <si>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</si>
  <si>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</si>
  <si>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</si>
  <si>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</si>
  <si>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</si>
  <si>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</si>
  <si>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</si>
  <si>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</si>
  <si>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</si>
  <si>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</si>
  <si>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</si>
  <si>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</si>
  <si>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</si>
  <si>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</si>
  <si>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</si>
  <si>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</si>
  <si>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</si>
  <si>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</si>
  <si>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</si>
  <si>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</si>
  <si>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</si>
  <si>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</si>
  <si>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</si>
  <si>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</si>
  <si>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</si>
  <si>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</si>
  <si>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</si>
  <si>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</si>
  <si>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</si>
  <si>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</si>
  <si>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</si>
  <si>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</si>
  <si>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</si>
  <si>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</si>
  <si>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</si>
  <si>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</si>
  <si>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</si>
  <si>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</si>
  <si>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</si>
  <si>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</si>
  <si>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</si>
  <si>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</si>
  <si>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</si>
  <si>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</si>
  <si>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</si>
  <si>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</si>
  <si>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</si>
  <si>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</si>
  <si>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</si>
  <si>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</si>
  <si>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</si>
  <si>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</si>
  <si>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</si>
  <si>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</si>
  <si>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</si>
  <si>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</si>
  <si>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</si>
  <si>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</si>
  <si>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</si>
  <si>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</si>
  <si>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</si>
  <si>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</si>
  <si>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</si>
  <si>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</si>
  <si>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</si>
  <si>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</si>
  <si>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</si>
  <si>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</si>
  <si>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</si>
  <si>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</si>
  <si>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</si>
  <si>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</si>
  <si>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</si>
  <si>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</si>
  <si>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</si>
  <si>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</si>
  <si>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</si>
  <si>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</si>
  <si>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</si>
  <si>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</si>
  <si>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</si>
  <si>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</si>
  <si>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</si>
  <si>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</si>
  <si>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</si>
  <si>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</si>
  <si>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</si>
  <si>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</si>
  <si>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</si>
  <si>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</si>
  <si>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</si>
  <si>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</si>
  <si>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</si>
  <si>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</si>
  <si>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</si>
  <si>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</si>
  <si>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</si>
  <si>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</si>
  <si>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</si>
  <si>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</si>
  <si>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</si>
  <si>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</si>
  <si>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</si>
  <si>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</si>
  <si>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</si>
  <si>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</si>
  <si>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</si>
  <si>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</si>
  <si>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</si>
  <si>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</si>
  <si>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</si>
  <si>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</si>
  <si>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</si>
  <si>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</si>
  <si>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</si>
  <si>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</si>
  <si>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</si>
  <si>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</si>
  <si>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</si>
  <si>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</si>
  <si>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</si>
  <si>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</si>
  <si>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</si>
  <si>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</si>
  <si>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</si>
  <si>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</si>
  <si>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</si>
  <si>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</si>
  <si>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</si>
  <si>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</si>
  <si>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</si>
  <si>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</si>
  <si>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</si>
  <si>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</si>
  <si>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</si>
  <si>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</si>
  <si>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</si>
  <si>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</si>
  <si>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</si>
  <si>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</si>
  <si>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</si>
  <si>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</si>
  <si>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</si>
  <si>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</si>
  <si>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</si>
  <si>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</si>
  <si>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</si>
  <si>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</si>
  <si>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</si>
  <si>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</si>
  <si>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</si>
  <si>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</si>
  <si>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</si>
  <si>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</si>
  <si>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</si>
  <si>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</si>
  <si>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</si>
  <si>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</si>
  <si>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</si>
  <si>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</si>
  <si>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</si>
  <si>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</si>
  <si>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</si>
  <si>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</si>
  <si>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</si>
  <si>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</si>
  <si>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</si>
  <si>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</si>
  <si>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</si>
  <si>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</si>
  <si>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</si>
  <si>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</si>
  <si>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</si>
  <si>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</si>
  <si>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</si>
  <si>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</si>
  <si>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</si>
  <si>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</si>
  <si>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</si>
  <si>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</si>
  <si>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</si>
  <si>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</si>
  <si>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</si>
  <si>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</si>
  <si>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</si>
  <si>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</si>
  <si>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</si>
  <si>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</si>
  <si>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</si>
  <si>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</si>
  <si>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</si>
  <si>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</si>
  <si>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</si>
  <si>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</si>
  <si>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</si>
  <si>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</si>
  <si>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</si>
  <si>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</si>
  <si>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</si>
  <si>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</si>
  <si>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</si>
  <si>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</si>
  <si>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</si>
  <si>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</si>
  <si>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</si>
  <si>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</si>
  <si>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</si>
  <si>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</si>
  <si>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</si>
  <si>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</si>
  <si>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</si>
  <si>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</si>
  <si>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</si>
  <si>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</si>
  <si>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</si>
  <si>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</si>
  <si>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</si>
  <si>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</si>
  <si>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</si>
  <si>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</si>
  <si>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</si>
  <si>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</si>
  <si>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</si>
  <si>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</si>
  <si>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</si>
  <si>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</si>
  <si>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</si>
  <si>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</si>
  <si>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</si>
  <si>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</si>
  <si>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</si>
  <si>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</si>
  <si>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</si>
  <si>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</si>
  <si>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</si>
  <si>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</si>
  <si>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</si>
  <si>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</si>
  <si>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</si>
  <si>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</si>
  <si>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</si>
  <si>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</si>
  <si>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</si>
  <si>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</si>
  <si>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</si>
  <si>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</si>
  <si>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</si>
  <si>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</si>
  <si>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</si>
  <si>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</si>
  <si>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</si>
  <si>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</si>
  <si>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</si>
  <si>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</si>
  <si>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</si>
  <si>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</si>
  <si>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</si>
  <si>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</si>
  <si>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</si>
  <si>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</si>
  <si>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</si>
  <si>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</si>
  <si>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</si>
  <si>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</si>
  <si>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</si>
  <si>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</si>
  <si>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</si>
  <si>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</si>
  <si>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</si>
  <si>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</si>
  <si>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</si>
  <si>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</si>
  <si>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</si>
  <si>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</si>
  <si>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</si>
  <si>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</si>
  <si>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</si>
  <si>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</si>
  <si>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</si>
  <si>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</si>
  <si>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</si>
  <si>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</si>
  <si>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</si>
  <si>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</si>
  <si>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</si>
  <si>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</si>
  <si>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</si>
  <si>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</si>
  <si>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</si>
  <si>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</si>
  <si>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</si>
  <si>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</si>
  <si>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</si>
  <si>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</si>
  <si>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</si>
  <si>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</si>
  <si>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</si>
  <si>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</si>
  <si>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</si>
  <si>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</si>
  <si>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</si>
  <si>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</si>
  <si>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</si>
  <si>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</si>
  <si>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</si>
  <si>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</si>
  <si>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</si>
  <si>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</si>
  <si>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</si>
  <si>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</si>
  <si>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</si>
  <si>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</si>
  <si>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</si>
  <si>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</si>
  <si>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</si>
  <si>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</si>
  <si>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</si>
  <si>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</si>
  <si>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</si>
  <si>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</si>
  <si>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</si>
  <si>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</si>
  <si>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</si>
  <si>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</si>
  <si>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</si>
  <si>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</si>
  <si>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</si>
  <si>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</si>
  <si>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</si>
  <si>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</si>
  <si>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</si>
  <si>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</si>
  <si>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</si>
  <si>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</si>
  <si>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</si>
  <si>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</si>
  <si>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</si>
  <si>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</si>
  <si>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</si>
  <si>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</si>
  <si>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</si>
  <si>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</si>
  <si>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</si>
  <si>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</si>
  <si>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</si>
  <si>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</si>
  <si>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</si>
  <si>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</si>
  <si>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</si>
  <si>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</si>
  <si>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</si>
  <si>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</si>
  <si>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</si>
  <si>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</si>
  <si>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</si>
  <si>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</si>
  <si>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</si>
  <si>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</si>
  <si>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</si>
  <si>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</si>
  <si>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</si>
  <si>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</si>
  <si>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</si>
  <si>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</si>
  <si>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</si>
  <si>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</si>
  <si>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</si>
  <si>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</si>
  <si>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</si>
  <si>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</si>
  <si>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</si>
  <si>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</si>
  <si>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</si>
  <si>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</si>
  <si>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</si>
  <si>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</si>
  <si>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</si>
  <si>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</si>
  <si>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</si>
  <si>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</si>
  <si>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</si>
  <si>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</si>
  <si>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</si>
  <si>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</si>
  <si>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</si>
  <si>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</si>
  <si>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</si>
  <si>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</si>
  <si>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</si>
  <si>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</si>
  <si>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</si>
  <si>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</si>
  <si>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</si>
  <si>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</si>
  <si>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</si>
  <si>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</si>
  <si>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</si>
  <si>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</si>
  <si>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</si>
  <si>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</si>
  <si>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</si>
  <si>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</si>
  <si>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</si>
  <si>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</si>
  <si>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</si>
  <si>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</si>
  <si>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</si>
  <si>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</si>
  <si>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</si>
  <si>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</si>
  <si>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</si>
  <si>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</si>
  <si>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</si>
  <si>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</si>
  <si>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</si>
  <si>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</si>
  <si>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</si>
  <si>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</si>
  <si>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</si>
  <si>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</si>
  <si>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</si>
  <si>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</si>
  <si>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</si>
  <si>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</si>
  <si>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</si>
  <si>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</si>
  <si>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</si>
  <si>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</si>
  <si>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</si>
  <si>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</si>
  <si>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</si>
  <si>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</si>
  <si>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</si>
  <si>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</si>
  <si>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</si>
  <si>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</si>
  <si>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</si>
  <si>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</si>
  <si>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</si>
  <si>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</si>
  <si>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</si>
  <si>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</si>
  <si>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</si>
  <si>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</si>
  <si>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</si>
  <si>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</si>
  <si>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</si>
  <si>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</si>
  <si>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</si>
  <si>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</si>
  <si>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</si>
  <si>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</si>
  <si>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</si>
  <si>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</si>
  <si>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</si>
  <si>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</si>
  <si>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</si>
  <si>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</si>
  <si>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</si>
  <si>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</si>
  <si>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</si>
  <si>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</si>
  <si>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</si>
  <si>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</si>
  <si>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</si>
  <si>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</si>
  <si>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</si>
  <si>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</si>
  <si>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</si>
  <si>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</si>
  <si>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</si>
  <si>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</si>
  <si>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</si>
  <si>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</si>
  <si>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</si>
  <si>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</si>
  <si>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</si>
  <si>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</si>
  <si>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</si>
  <si>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</si>
  <si>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</si>
  <si>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</si>
  <si>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</si>
  <si>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</si>
  <si>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</si>
  <si>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</si>
  <si>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</si>
  <si>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</si>
  <si>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</si>
  <si>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</si>
  <si>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</si>
  <si>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</si>
  <si>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</si>
  <si>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</si>
  <si>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</si>
  <si>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</si>
  <si>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</si>
  <si>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</si>
  <si>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</si>
  <si>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</si>
  <si>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</si>
  <si>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</si>
  <si>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</si>
  <si>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</si>
  <si>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</si>
  <si>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</si>
  <si>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</si>
  <si>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</si>
  <si>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</si>
  <si>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</si>
  <si>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</si>
  <si>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</si>
  <si>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</si>
  <si>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</si>
  <si>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</si>
  <si>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</si>
  <si>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</si>
  <si>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</si>
  <si>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</si>
  <si>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</si>
  <si>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</si>
  <si>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</si>
  <si>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</si>
  <si>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</si>
  <si>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</si>
  <si>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</si>
  <si>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</si>
  <si>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</si>
  <si>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</si>
  <si>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</si>
  <si>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</si>
  <si>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</si>
  <si>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</si>
  <si>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</si>
  <si>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</si>
  <si>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</si>
  <si>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</si>
  <si>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</si>
  <si>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</si>
  <si>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</si>
  <si>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</si>
  <si>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</si>
  <si>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</si>
  <si>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</si>
  <si>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</si>
  <si>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</si>
  <si>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</si>
  <si>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</si>
  <si>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</si>
  <si>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</si>
  <si>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</si>
  <si>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</si>
  <si>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</si>
  <si>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</si>
  <si>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</si>
  <si>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</si>
  <si>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</si>
  <si>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</si>
  <si>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</si>
  <si>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</si>
  <si>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</si>
  <si>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</si>
  <si>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</si>
  <si>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</si>
  <si>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</si>
  <si>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</si>
  <si>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</si>
  <si>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</si>
  <si>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</si>
  <si>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</si>
  <si>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</si>
  <si>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</si>
  <si>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</si>
  <si>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</si>
  <si>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</si>
  <si>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</si>
  <si>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</si>
  <si>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</si>
  <si>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</si>
  <si>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</si>
  <si>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</si>
  <si>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</si>
  <si>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</si>
  <si>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</si>
  <si>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</si>
  <si>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</si>
  <si>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</si>
  <si>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</si>
  <si>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</si>
  <si>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</si>
  <si>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</si>
  <si>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</si>
  <si>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</si>
  <si>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</si>
  <si>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</si>
  <si>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</si>
  <si>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</si>
  <si>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</si>
  <si>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</si>
  <si>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</si>
  <si>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</si>
  <si>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</si>
  <si>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</si>
  <si>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</si>
  <si>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</si>
  <si>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</si>
  <si>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</si>
  <si>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</si>
  <si>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</si>
  <si>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</si>
  <si>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</si>
  <si>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</si>
  <si>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</si>
  <si>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</si>
  <si>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</si>
  <si>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</si>
  <si>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</si>
  <si>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</si>
  <si>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</si>
  <si>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</si>
  <si>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</si>
  <si>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</si>
  <si>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</si>
  <si>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</si>
  <si>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</si>
  <si>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</si>
  <si>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</si>
  <si>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</si>
  <si>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</si>
  <si>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</si>
  <si>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</si>
  <si>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</si>
  <si>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</si>
  <si>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</si>
  <si>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</si>
  <si>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</si>
  <si>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</si>
  <si>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</si>
  <si>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</si>
  <si>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</si>
  <si>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</si>
  <si>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</si>
  <si>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</si>
  <si>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</si>
  <si>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</si>
  <si>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</si>
  <si>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</si>
  <si>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</si>
  <si>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</si>
  <si>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</si>
  <si>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</si>
  <si>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</si>
  <si>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</si>
  <si>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</si>
  <si>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</si>
  <si>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</si>
  <si>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</si>
  <si>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</si>
  <si>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</si>
  <si>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</si>
  <si>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</si>
  <si>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</si>
  <si>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</si>
  <si>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</si>
  <si>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</si>
  <si>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</si>
  <si>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</si>
  <si>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</si>
  <si>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</si>
  <si>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</si>
  <si>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</si>
  <si>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</si>
  <si>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</si>
  <si>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</si>
  <si>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</si>
  <si>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</si>
  <si>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</si>
  <si>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</si>
  <si>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</si>
  <si>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</si>
  <si>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</si>
  <si>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</si>
  <si>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</si>
  <si>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</si>
  <si>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</si>
  <si>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</si>
  <si>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</si>
  <si>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</si>
  <si>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</si>
  <si>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</si>
  <si>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</si>
  <si>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</si>
  <si>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</si>
  <si>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</si>
  <si>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</si>
  <si>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</si>
  <si>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</si>
  <si>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</si>
  <si>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</si>
  <si>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</si>
  <si>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</si>
  <si>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</si>
  <si>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</si>
  <si>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</si>
  <si>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</si>
  <si>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</si>
  <si>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</si>
  <si>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</si>
  <si>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</si>
  <si>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</si>
  <si>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</si>
  <si>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</si>
  <si>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</si>
  <si>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</si>
  <si>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</si>
  <si>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</si>
  <si>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</si>
  <si>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</si>
  <si>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</si>
  <si>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</si>
  <si>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</si>
  <si>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</si>
  <si>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</si>
  <si>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</si>
  <si>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</si>
  <si>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</si>
  <si>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</si>
  <si>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</si>
  <si>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</si>
  <si>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</si>
  <si>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</si>
  <si>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</si>
  <si>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</si>
  <si>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</si>
  <si>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</si>
  <si>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</si>
  <si>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</si>
  <si>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</si>
  <si>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</si>
  <si>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</si>
  <si>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</si>
  <si>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</si>
  <si>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</si>
  <si>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</si>
  <si>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</si>
  <si>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</si>
  <si>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</si>
  <si>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</si>
  <si>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</si>
  <si>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</si>
  <si>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</si>
  <si>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</si>
  <si>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</si>
  <si>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</si>
  <si>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</si>
  <si>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</si>
  <si>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</si>
  <si>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</si>
  <si>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</si>
  <si>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</si>
  <si>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</si>
  <si>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</si>
  <si>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</si>
  <si>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</si>
  <si>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</si>
  <si>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</si>
  <si>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</si>
  <si>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</si>
  <si>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</si>
  <si>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</si>
  <si>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</si>
  <si>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</si>
  <si>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</si>
  <si>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</si>
  <si>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</si>
  <si>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</si>
  <si>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</si>
  <si>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</si>
  <si>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</si>
  <si>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</si>
  <si>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</si>
  <si>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</si>
  <si>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</si>
  <si>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</si>
  <si>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</si>
  <si>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</si>
  <si>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</si>
  <si>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</si>
  <si>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</si>
  <si>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</si>
  <si>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</si>
  <si>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</si>
  <si>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</si>
  <si>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</si>
  <si>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</si>
  <si>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</si>
  <si>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</si>
  <si>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</si>
  <si>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</si>
  <si>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</si>
  <si>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</si>
  <si>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</si>
  <si>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</si>
  <si>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</si>
  <si>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</si>
  <si>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</si>
  <si>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</si>
  <si>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</si>
  <si>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</si>
  <si>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</si>
  <si>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</si>
  <si>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</si>
  <si>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</si>
  <si>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</si>
  <si>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</si>
  <si>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</si>
  <si>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</si>
  <si>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</si>
  <si>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</si>
  <si>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</si>
  <si>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</si>
  <si>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</si>
  <si>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</si>
  <si>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</si>
  <si>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</si>
  <si>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</si>
  <si>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</si>
  <si>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</si>
  <si>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</si>
  <si>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</si>
  <si>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</si>
  <si>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</si>
  <si>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</si>
  <si>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</si>
  <si>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</si>
  <si>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</si>
  <si>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</si>
  <si>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</si>
  <si>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</si>
  <si>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</si>
  <si>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</si>
  <si>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</si>
  <si>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</si>
  <si>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</si>
  <si>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</si>
  <si>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</si>
  <si>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</si>
  <si>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</si>
  <si>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</si>
  <si>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</si>
  <si>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</si>
  <si>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</si>
  <si>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</si>
  <si>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</si>
  <si>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</si>
  <si>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</si>
  <si>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</si>
  <si>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</si>
  <si>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</si>
  <si>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</si>
  <si>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</si>
  <si>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</si>
  <si>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</si>
  <si>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</si>
  <si>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</si>
  <si>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</si>
  <si>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</si>
  <si>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</si>
  <si>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</si>
  <si>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</si>
  <si>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</si>
  <si>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</si>
  <si>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</si>
  <si>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</si>
  <si>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</si>
  <si>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</si>
  <si>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</si>
  <si>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</si>
  <si>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</si>
  <si>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</si>
  <si>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</si>
  <si>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</si>
  <si>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</si>
  <si>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</si>
  <si>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</si>
  <si>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</si>
  <si>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</si>
  <si>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</si>
  <si>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</si>
  <si>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</si>
  <si>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</si>
  <si>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</si>
  <si>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</si>
  <si>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</si>
  <si>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</si>
  <si>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</si>
  <si>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</si>
  <si>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</si>
  <si>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</si>
  <si>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</si>
  <si>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</si>
  <si>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</si>
  <si>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</si>
  <si>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</si>
  <si>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</si>
  <si>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</si>
  <si>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</si>
  <si>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</si>
  <si>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</si>
  <si>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</si>
  <si>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</si>
  <si>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</si>
  <si>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</si>
  <si>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</si>
  <si>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</si>
  <si>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</si>
  <si>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</si>
  <si>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</si>
  <si>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</si>
  <si>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</si>
  <si>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</si>
  <si>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</si>
  <si>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</si>
  <si>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</si>
  <si>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</si>
  <si>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</si>
  <si>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</si>
  <si>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</si>
  <si>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</si>
  <si>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</si>
  <si>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</si>
  <si>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</si>
  <si>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</si>
  <si>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</si>
  <si>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</si>
  <si>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</si>
  <si>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</si>
  <si>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</si>
  <si>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</si>
  <si>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</si>
  <si>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</si>
  <si>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</si>
  <si>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</si>
  <si>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</si>
  <si>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</si>
  <si>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</si>
  <si>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</si>
  <si>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</si>
  <si>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</si>
  <si>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</si>
  <si>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</si>
  <si>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</si>
  <si>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</si>
  <si>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</si>
  <si>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</si>
  <si>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</si>
  <si>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</si>
  <si>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</si>
  <si>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</si>
  <si>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</si>
  <si>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</si>
  <si>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</si>
  <si>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</si>
  <si>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</si>
  <si>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</si>
  <si>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</si>
  <si>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</si>
  <si>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</si>
  <si>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</si>
  <si>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</si>
  <si>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</si>
  <si>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</si>
  <si>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</si>
  <si>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</si>
  <si>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</si>
  <si>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</si>
  <si>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</si>
  <si>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</si>
  <si>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</si>
  <si>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</si>
  <si>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</si>
  <si>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</si>
  <si>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</si>
  <si>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</si>
  <si>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</si>
  <si>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</si>
  <si>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</si>
  <si>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</si>
  <si>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</si>
  <si>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</si>
  <si>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</si>
  <si>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</si>
  <si>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</si>
  <si>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</si>
  <si>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</si>
  <si>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</si>
  <si>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</si>
  <si>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</si>
  <si>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</si>
  <si>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</si>
  <si>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</si>
  <si>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</si>
  <si>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</si>
  <si>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</si>
  <si>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</si>
  <si>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</si>
  <si>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</si>
  <si>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</si>
  <si>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</si>
  <si>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</si>
  <si>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</si>
  <si>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</si>
  <si>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</si>
  <si>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</si>
  <si>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</si>
  <si>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</si>
  <si>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</si>
  <si>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</si>
  <si>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</si>
  <si>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</si>
  <si>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</si>
  <si>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</si>
  <si>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</si>
  <si>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</si>
  <si>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</si>
  <si>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</si>
  <si>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</si>
  <si>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</si>
  <si>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</si>
  <si>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</si>
  <si>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</si>
  <si>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</si>
  <si>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</si>
  <si>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</si>
  <si>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</si>
  <si>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</si>
  <si>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</si>
  <si>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</si>
  <si>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</si>
  <si>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</si>
  <si>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</si>
  <si>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</si>
  <si>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</si>
  <si>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</si>
  <si>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</si>
  <si>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</si>
  <si>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</si>
  <si>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</si>
  <si>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</si>
  <si>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</si>
  <si>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</si>
  <si>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</si>
  <si>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</si>
  <si>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</si>
  <si>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</si>
  <si>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</si>
  <si>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</si>
  <si>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</si>
  <si>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</si>
  <si>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</si>
  <si>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</si>
  <si>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</si>
  <si>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</si>
  <si>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</si>
  <si>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</si>
  <si>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</si>
  <si>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</si>
  <si>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</si>
  <si>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</si>
  <si>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</si>
  <si>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</si>
  <si>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</si>
  <si>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</si>
  <si>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</si>
  <si>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</si>
  <si>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</si>
  <si>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</si>
  <si>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</si>
  <si>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</si>
  <si>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</si>
  <si>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</si>
  <si>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</si>
  <si>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</si>
  <si>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</si>
  <si>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</si>
  <si>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</si>
  <si>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</si>
  <si>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</si>
  <si>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</si>
  <si>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</si>
  <si>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</si>
  <si>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</si>
  <si>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</si>
  <si>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</si>
  <si>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</si>
  <si>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</si>
  <si>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</si>
  <si>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</si>
  <si>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</si>
  <si>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</si>
  <si>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</si>
  <si>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</si>
  <si>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</si>
  <si>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</si>
  <si>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</si>
  <si>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</si>
  <si>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</si>
  <si>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</si>
  <si>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</si>
  <si>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</si>
  <si>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</si>
  <si>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</si>
  <si>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</si>
  <si>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</si>
  <si>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</si>
  <si>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</si>
  <si>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</si>
  <si>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</si>
  <si>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</si>
  <si>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</si>
  <si>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</si>
  <si>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</si>
  <si>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</si>
  <si>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</si>
  <si>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</si>
  <si>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</si>
  <si>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</si>
  <si>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</si>
  <si>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</si>
  <si>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</si>
  <si>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</si>
  <si>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</si>
  <si>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</si>
  <si>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</si>
  <si>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</si>
  <si>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</si>
  <si>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</si>
  <si>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</si>
  <si>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</si>
  <si>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</si>
  <si>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</si>
  <si>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</si>
  <si>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</si>
  <si>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</si>
  <si>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</si>
  <si>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</si>
  <si>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</si>
  <si>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</si>
  <si>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</si>
  <si>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</si>
  <si>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</si>
  <si>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</si>
  <si>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</si>
  <si>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</si>
  <si>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</si>
  <si>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</si>
  <si>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</si>
  <si>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</si>
  <si>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</si>
  <si>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</si>
  <si>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</si>
  <si>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</si>
  <si>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</si>
  <si>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</si>
  <si>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</si>
  <si>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</si>
  <si>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</si>
  <si>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</si>
  <si>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</si>
  <si>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</si>
  <si>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</si>
  <si>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</si>
  <si>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</si>
  <si>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</si>
  <si>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</si>
  <si>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</si>
  <si>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</si>
  <si>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</si>
  <si>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</si>
  <si>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</si>
  <si>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</si>
  <si>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</si>
  <si>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</si>
  <si>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</si>
  <si>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</si>
  <si>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</si>
  <si>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</si>
  <si>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</si>
  <si>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</si>
  <si>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</si>
  <si>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</si>
  <si>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</si>
  <si>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</si>
  <si>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</si>
  <si>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</si>
  <si>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</si>
  <si>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</si>
  <si>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</si>
  <si>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</si>
  <si>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</si>
  <si>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</si>
  <si>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</si>
  <si>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</si>
  <si>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</si>
  <si>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</si>
  <si>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</si>
  <si>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</si>
  <si>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</si>
  <si>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</si>
  <si>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</si>
  <si>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</si>
  <si>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</si>
  <si>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</si>
  <si>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</si>
  <si>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</si>
  <si>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</si>
  <si>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</si>
  <si>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</si>
  <si>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</si>
  <si>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</si>
  <si>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</si>
  <si>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</si>
  <si>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</si>
  <si>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</si>
  <si>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</si>
  <si>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</si>
  <si>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</si>
  <si>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</si>
  <si>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</si>
  <si>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</si>
  <si>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</si>
  <si>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</si>
  <si>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</si>
  <si>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</si>
  <si>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</si>
  <si>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</si>
  <si>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</si>
  <si>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</si>
  <si>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</si>
  <si>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</si>
  <si>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</si>
  <si>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</si>
  <si>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</si>
  <si>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</si>
  <si>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</si>
  <si>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</si>
  <si>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</si>
  <si>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</si>
  <si>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</si>
  <si>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</si>
  <si>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</si>
  <si>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</si>
  <si>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</si>
  <si>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</si>
  <si>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</si>
  <si>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</si>
  <si>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</si>
  <si>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</si>
  <si>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</si>
  <si>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</si>
  <si>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</si>
  <si>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</si>
  <si>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</si>
  <si>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</si>
  <si>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</si>
  <si>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</si>
  <si>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</si>
  <si>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</si>
  <si>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</si>
  <si>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</si>
  <si>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</si>
  <si>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</si>
  <si>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</si>
  <si>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</si>
  <si>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</si>
  <si>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</si>
  <si>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</si>
  <si>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</si>
  <si>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</si>
  <si>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</si>
  <si>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</si>
  <si>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</si>
  <si>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</si>
  <si>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</si>
  <si>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</si>
  <si>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</si>
  <si>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</si>
  <si>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</si>
  <si>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</si>
  <si>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</si>
  <si>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</si>
  <si>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</si>
  <si>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</si>
  <si>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</si>
  <si>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</si>
  <si>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</si>
  <si>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</si>
  <si>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</si>
  <si>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</si>
  <si>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</si>
  <si>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</si>
  <si>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</si>
  <si>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</si>
  <si>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</si>
  <si>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</si>
  <si>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</si>
  <si>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</si>
  <si>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</si>
  <si>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</si>
  <si>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</si>
  <si>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</si>
  <si>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</si>
  <si>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</si>
  <si>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</si>
  <si>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</si>
  <si>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</si>
  <si>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</si>
  <si>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</si>
  <si>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</si>
  <si>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</si>
  <si>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</si>
  <si>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</si>
  <si>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</si>
  <si>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</si>
  <si>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</si>
  <si>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</si>
  <si>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</si>
  <si>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</si>
  <si>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</si>
  <si>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</si>
  <si>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</si>
  <si>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</si>
  <si>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</si>
  <si>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</si>
  <si>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</si>
  <si>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</si>
  <si>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</si>
  <si>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</si>
  <si>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</si>
  <si>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</si>
  <si>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</si>
  <si>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</si>
  <si>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</si>
  <si>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</si>
  <si>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</si>
  <si>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</si>
  <si>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</si>
  <si>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</si>
  <si>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</si>
  <si>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</si>
  <si>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</si>
  <si>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</si>
  <si>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</si>
  <si>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</si>
  <si>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</si>
  <si>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</si>
  <si>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</si>
  <si>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</si>
  <si>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</si>
  <si>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</si>
  <si>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</si>
  <si>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</si>
  <si>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</si>
  <si>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</si>
  <si>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</si>
  <si>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</si>
  <si>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</si>
  <si>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</si>
  <si>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</si>
  <si>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</si>
  <si>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</si>
  <si>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</si>
  <si>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</si>
  <si>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</si>
  <si>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</si>
  <si>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</si>
  <si>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</si>
  <si>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</si>
  <si>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</si>
  <si>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</si>
  <si>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</si>
  <si>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</si>
  <si>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</si>
  <si>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</si>
  <si>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</si>
  <si>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</si>
  <si>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</si>
  <si>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</si>
  <si>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</si>
  <si>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</si>
  <si>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</si>
  <si>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</si>
  <si>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</si>
  <si>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</si>
  <si>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</si>
  <si>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</si>
  <si>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</si>
  <si>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</si>
  <si>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</si>
  <si>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</si>
  <si>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</si>
  <si>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</si>
  <si>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</si>
  <si>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</si>
  <si>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</si>
  <si>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</si>
  <si>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</si>
  <si>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</si>
  <si>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</si>
  <si>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</si>
  <si>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</si>
  <si>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</si>
  <si>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</si>
  <si>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</si>
  <si>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</si>
  <si>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</si>
  <si>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</si>
  <si>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</si>
  <si>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</si>
  <si>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</si>
  <si>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</si>
  <si>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</si>
  <si>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</si>
  <si>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</si>
  <si>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</si>
  <si>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</si>
  <si>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</si>
  <si>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</si>
  <si>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</si>
  <si>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</si>
  <si>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</si>
  <si>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</si>
  <si>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</si>
  <si>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</si>
  <si>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</si>
  <si>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</si>
  <si>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</si>
  <si>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</si>
  <si>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</si>
  <si>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</si>
  <si>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</si>
  <si>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</si>
  <si>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</si>
  <si>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</si>
  <si>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</si>
  <si>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</si>
  <si>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</si>
  <si>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</si>
  <si>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</si>
  <si>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</si>
  <si>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</si>
  <si>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</si>
  <si>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</si>
  <si>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</si>
  <si>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</si>
  <si>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</si>
  <si>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</si>
  <si>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</si>
  <si>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</si>
  <si>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</si>
  <si>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</si>
  <si>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</si>
  <si>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</si>
  <si>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</si>
  <si>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</si>
  <si>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</si>
  <si>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</si>
  <si>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</si>
  <si>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</si>
  <si>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</si>
  <si>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</si>
  <si>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</si>
  <si>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</si>
  <si>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</si>
  <si>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</si>
  <si>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</si>
  <si>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</si>
  <si>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</si>
  <si>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</si>
  <si>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</si>
  <si>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</si>
  <si>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</si>
  <si>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</si>
  <si>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</si>
  <si>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</si>
  <si>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</si>
  <si>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</si>
  <si>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</si>
  <si>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</si>
  <si>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</si>
  <si>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</si>
  <si>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</si>
  <si>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</si>
  <si>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</si>
  <si>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</si>
  <si>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</si>
  <si>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</si>
  <si>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</si>
  <si>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</si>
  <si>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</si>
  <si>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</si>
  <si>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</si>
  <si>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</si>
  <si>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</si>
  <si>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</si>
  <si>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</si>
  <si>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</si>
  <si>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</si>
  <si>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</si>
  <si>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</si>
  <si>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</si>
  <si>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</si>
  <si>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</si>
  <si>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</si>
  <si>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</si>
  <si>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</si>
  <si>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</si>
  <si>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</si>
  <si>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</si>
  <si>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</si>
  <si>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</si>
  <si>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</si>
  <si>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</si>
  <si>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</si>
  <si>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</si>
  <si>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</si>
  <si>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</si>
  <si>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</si>
  <si>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</si>
  <si>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</si>
  <si>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</si>
  <si>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</si>
  <si>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</si>
  <si>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</si>
  <si>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</si>
  <si>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</si>
  <si>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</si>
  <si>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</si>
  <si>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</si>
  <si>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</si>
  <si>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</si>
  <si>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</si>
  <si>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</si>
  <si>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</si>
  <si>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</si>
  <si>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</si>
  <si>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</si>
  <si>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</si>
  <si>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</si>
  <si>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</si>
  <si>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</si>
  <si>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</si>
  <si>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</si>
  <si>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</si>
  <si>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</si>
  <si>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</si>
  <si>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</si>
  <si>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</si>
  <si>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</si>
  <si>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</si>
  <si>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</si>
  <si>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</si>
  <si>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</si>
  <si>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</si>
  <si>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</si>
  <si>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</si>
  <si>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</si>
  <si>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</si>
  <si>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</si>
  <si>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</si>
  <si>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</si>
  <si>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</si>
  <si>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</si>
  <si>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</si>
  <si>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</si>
  <si>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</si>
  <si>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</si>
  <si>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</si>
  <si>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</si>
  <si>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</si>
  <si>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</si>
  <si>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</si>
  <si>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</si>
  <si>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</si>
  <si>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</si>
  <si>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</si>
  <si>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</si>
  <si>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</si>
  <si>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</si>
  <si>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</si>
  <si>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</si>
  <si>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</si>
  <si>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</si>
  <si>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</si>
  <si>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</si>
  <si>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</si>
  <si>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</si>
  <si>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</si>
  <si>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</si>
  <si>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</si>
  <si>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</si>
  <si>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</si>
  <si>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</si>
  <si>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</si>
  <si>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</si>
  <si>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</si>
  <si>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</si>
  <si>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</si>
  <si>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</si>
  <si>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</si>
  <si>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</si>
  <si>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</si>
  <si>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</si>
  <si>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</si>
  <si>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</si>
  <si>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</si>
  <si>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</si>
  <si>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</si>
  <si>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</si>
  <si>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</si>
  <si>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</si>
  <si>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</si>
  <si>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</si>
  <si>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</si>
  <si>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</si>
  <si>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</si>
  <si>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</si>
  <si>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</si>
  <si>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</si>
  <si>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</si>
  <si>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</si>
  <si>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</si>
  <si>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</si>
  <si>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</si>
  <si>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</si>
  <si>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</si>
  <si>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</si>
  <si>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</si>
  <si>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</si>
  <si>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</si>
  <si>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</si>
  <si>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</si>
  <si>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</si>
  <si>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</si>
  <si>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</si>
  <si>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</si>
  <si>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</si>
  <si>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</si>
  <si>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</si>
  <si>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</si>
  <si>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</si>
  <si>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</si>
  <si>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</si>
  <si>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</si>
  <si>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</si>
  <si>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</si>
  <si>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</si>
  <si>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</si>
  <si>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</si>
  <si>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</si>
  <si>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</si>
  <si>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</si>
  <si>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</si>
  <si>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</si>
  <si>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</si>
  <si>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</si>
  <si>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</si>
  <si>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</si>
  <si>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</si>
  <si>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</si>
  <si>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</si>
  <si>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</si>
  <si>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</si>
  <si>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</si>
  <si>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</si>
  <si>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</si>
  <si>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</si>
  <si>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</si>
  <si>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</si>
  <si>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</si>
  <si>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</si>
  <si>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</si>
  <si>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</si>
  <si>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</si>
  <si>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</si>
  <si>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</si>
  <si>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</si>
  <si>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</si>
  <si>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</si>
  <si>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</si>
  <si>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</si>
  <si>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</si>
  <si>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</si>
  <si>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</si>
  <si>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</si>
  <si>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</si>
  <si>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</si>
  <si>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</si>
  <si>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</si>
  <si>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</si>
  <si>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</si>
  <si>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</si>
  <si>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</si>
  <si>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</si>
  <si>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</si>
  <si>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</si>
  <si>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</si>
  <si>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</si>
  <si>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</si>
  <si>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</si>
  <si>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</si>
  <si>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</si>
  <si>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</si>
  <si>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</si>
  <si>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</si>
  <si>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</si>
  <si>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</si>
  <si>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</si>
  <si>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</si>
  <si>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</si>
  <si>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</si>
  <si>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</si>
  <si>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</si>
  <si>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</si>
  <si>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</si>
  <si>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</si>
  <si>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</si>
  <si>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</si>
  <si>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</si>
  <si>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</si>
  <si>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</si>
  <si>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</si>
  <si>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</si>
  <si>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</si>
  <si>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</si>
  <si>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</si>
  <si>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</si>
  <si>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</si>
  <si>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</si>
  <si>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</si>
  <si>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</si>
  <si>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</si>
  <si>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</si>
  <si>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</si>
  <si>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</si>
  <si>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</si>
  <si>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</si>
  <si>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</si>
  <si>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</si>
  <si>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</si>
  <si>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</si>
  <si>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</si>
  <si>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</si>
  <si>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</si>
  <si>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</si>
  <si>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</si>
  <si>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</si>
  <si>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</si>
  <si>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</si>
  <si>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</si>
  <si>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</si>
  <si>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</si>
  <si>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</si>
  <si>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</si>
  <si>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</si>
  <si>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</si>
  <si>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</si>
  <si>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</si>
  <si>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</si>
  <si>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</si>
  <si>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</si>
  <si>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</si>
  <si>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</si>
  <si>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</si>
  <si>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</si>
  <si>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</si>
  <si>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</si>
  <si>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</si>
  <si>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</si>
  <si>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</si>
  <si>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</si>
  <si>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</si>
  <si>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</si>
  <si>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</si>
  <si>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</si>
  <si>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</si>
  <si>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</si>
  <si>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</si>
  <si>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</si>
  <si>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</si>
  <si>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</si>
  <si>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</si>
  <si>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</si>
  <si>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</si>
  <si>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</si>
  <si>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</si>
  <si>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</si>
  <si>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</si>
  <si>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</si>
  <si>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</si>
  <si>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</si>
  <si>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</si>
  <si>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</si>
  <si>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</si>
  <si>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</si>
  <si>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</si>
  <si>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</si>
  <si>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</si>
  <si>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</si>
  <si>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</si>
  <si>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</si>
  <si>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</si>
  <si>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</si>
  <si>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</si>
  <si>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</si>
  <si>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</si>
  <si>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</si>
  <si>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</si>
  <si>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</si>
  <si>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</si>
  <si>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</si>
  <si>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</si>
  <si>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</si>
  <si>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</si>
  <si>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</si>
  <si>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</si>
  <si>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</si>
  <si>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</si>
  <si>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</si>
  <si>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</si>
  <si>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</si>
  <si>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</si>
  <si>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</si>
  <si>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</si>
  <si>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</si>
  <si>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</si>
  <si>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</si>
  <si>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</si>
  <si>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</si>
  <si>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</si>
  <si>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</si>
  <si>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</si>
  <si>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</si>
  <si>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</si>
  <si>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</si>
  <si>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</si>
  <si>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</si>
  <si>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</si>
  <si>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</si>
  <si>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</si>
  <si>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</si>
  <si>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</si>
  <si>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</si>
  <si>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</si>
  <si>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</si>
  <si>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</si>
  <si>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</si>
  <si>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</si>
  <si>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</si>
  <si>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</si>
  <si>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</si>
  <si>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</si>
  <si>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</si>
  <si>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</si>
  <si>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</si>
  <si>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</si>
  <si>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</si>
  <si>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</si>
  <si>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</si>
  <si>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</si>
  <si>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</si>
  <si>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</si>
  <si>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</si>
  <si>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</si>
  <si>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</si>
  <si>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</si>
  <si>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</si>
  <si>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</si>
  <si>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</si>
  <si>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</si>
  <si>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</si>
  <si>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</si>
  <si>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</si>
  <si>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</si>
  <si>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</si>
  <si>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</si>
  <si>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</si>
  <si>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</si>
  <si>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</si>
  <si>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</si>
  <si>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</si>
  <si>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</si>
  <si>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</si>
  <si>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</si>
  <si>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</si>
  <si>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</si>
  <si>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</si>
  <si>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</si>
  <si>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</si>
  <si>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</si>
  <si>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</si>
  <si>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</si>
  <si>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</si>
  <si>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</si>
  <si>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</si>
  <si>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</si>
  <si>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</si>
  <si>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</si>
  <si>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</si>
  <si>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</si>
  <si>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</si>
  <si>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</si>
  <si>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</si>
  <si>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</si>
  <si>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</si>
  <si>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</si>
  <si>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</si>
  <si>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</si>
  <si>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</si>
  <si>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</si>
  <si>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</si>
  <si>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</si>
  <si>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</si>
  <si>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</si>
  <si>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</si>
  <si>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</si>
  <si>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</si>
  <si>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</si>
  <si>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</si>
  <si>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</si>
  <si>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</si>
  <si>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</si>
  <si>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</si>
  <si>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</si>
  <si>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</si>
  <si>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</si>
  <si>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</si>
  <si>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</si>
  <si>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</si>
  <si>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</si>
  <si>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</si>
  <si>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</si>
  <si>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</si>
  <si>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</si>
  <si>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</si>
  <si>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</si>
  <si>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</si>
  <si>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</si>
  <si>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</si>
  <si>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</si>
  <si>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</si>
  <si>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</si>
  <si>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</si>
  <si>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</si>
  <si>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</si>
  <si>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</si>
  <si>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</si>
  <si>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</si>
  <si>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</si>
  <si>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</si>
  <si>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</si>
  <si>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</si>
  <si>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</si>
  <si>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</si>
  <si>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</si>
  <si>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</si>
  <si>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</si>
  <si>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</si>
  <si>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</si>
  <si>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</si>
  <si>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</si>
  <si>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</si>
  <si>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</si>
  <si>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</si>
  <si>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</si>
  <si>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</si>
  <si>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</si>
  <si>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</si>
  <si>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</si>
  <si>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</si>
  <si>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</si>
  <si>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</si>
  <si>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</si>
  <si>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</si>
  <si>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</si>
  <si>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</si>
  <si>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</si>
  <si>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</si>
  <si>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</si>
  <si>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</si>
  <si>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</si>
  <si>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</si>
  <si>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</si>
  <si>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</si>
  <si>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</si>
  <si>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</si>
  <si>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</si>
  <si>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</si>
  <si>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</si>
  <si>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</si>
  <si>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</si>
  <si>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</si>
  <si>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</si>
  <si>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</si>
  <si>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</si>
  <si>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</si>
  <si>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</si>
  <si>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</si>
  <si>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</si>
  <si>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</si>
  <si>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</si>
  <si>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</si>
  <si>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</si>
  <si>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</si>
  <si>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</si>
  <si>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</si>
  <si>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</si>
  <si>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</si>
  <si>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</si>
  <si>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</si>
  <si>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</si>
  <si>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</si>
  <si>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</si>
  <si>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</si>
  <si>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</si>
  <si>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</si>
  <si>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</si>
  <si>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</si>
  <si>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</si>
  <si>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</si>
  <si>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</si>
  <si>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</si>
  <si>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</si>
  <si>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</si>
  <si>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</si>
  <si>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</si>
  <si>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</si>
  <si>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</si>
  <si>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</si>
  <si>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</si>
  <si>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</si>
  <si>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</si>
  <si>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</si>
  <si>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</si>
  <si>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</si>
  <si>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</si>
  <si>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</si>
  <si>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</si>
  <si>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</si>
  <si>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</si>
  <si>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</si>
  <si>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</si>
  <si>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</si>
  <si>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</si>
  <si>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</si>
  <si>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</si>
  <si>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</si>
  <si>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</si>
  <si>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</si>
  <si>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</si>
  <si>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</si>
  <si>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</si>
  <si>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</si>
  <si>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</si>
  <si>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</si>
  <si>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</si>
  <si>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</si>
  <si>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</si>
  <si>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</si>
  <si>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</si>
  <si>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</si>
  <si>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</si>
  <si>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</si>
  <si>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</si>
  <si>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</si>
  <si>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</si>
  <si>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</si>
  <si>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</si>
  <si>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</si>
  <si>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</si>
  <si>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</si>
  <si>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</si>
  <si>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</si>
  <si>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</si>
  <si>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</si>
  <si>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</si>
  <si>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</si>
  <si>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</si>
  <si>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</si>
  <si>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</si>
  <si>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</si>
  <si>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</si>
  <si>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</si>
  <si>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</si>
  <si>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</si>
  <si>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</si>
  <si>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</si>
  <si>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</si>
  <si>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</si>
  <si>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</si>
  <si>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</si>
  <si>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</si>
  <si>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</si>
  <si>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</si>
  <si>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</si>
  <si>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</si>
  <si>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</si>
  <si>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</si>
  <si>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</si>
  <si>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</si>
  <si>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</si>
  <si>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</si>
  <si>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</si>
  <si>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</si>
  <si>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</si>
  <si>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</si>
  <si>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</si>
  <si>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</si>
  <si>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</si>
  <si>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</si>
  <si>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</si>
  <si>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</si>
  <si>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</si>
  <si>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</si>
  <si>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</si>
  <si>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</si>
  <si>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</si>
  <si>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</si>
  <si>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</si>
  <si>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</si>
  <si>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</si>
  <si>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</si>
  <si>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</si>
  <si>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</si>
  <si>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</si>
  <si>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</si>
  <si>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</si>
  <si>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</si>
  <si>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</si>
  <si>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</si>
  <si>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</si>
  <si>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</si>
  <si>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</si>
  <si>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</si>
  <si>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</si>
  <si>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</si>
  <si>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</si>
  <si>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</si>
  <si>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</si>
  <si>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</si>
  <si>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</si>
  <si>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</si>
  <si>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</si>
  <si>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</si>
  <si>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</si>
  <si>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</si>
  <si>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</si>
  <si>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</si>
  <si>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</si>
  <si>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</si>
  <si>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</si>
  <si>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</si>
  <si>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</si>
  <si>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</si>
  <si>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</si>
  <si>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</si>
  <si>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</si>
  <si>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</si>
  <si>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</si>
  <si>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</si>
  <si>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</si>
  <si>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</si>
  <si>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</si>
  <si>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</si>
  <si>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</si>
  <si>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</si>
  <si>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</si>
  <si>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</si>
  <si>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</si>
  <si>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</si>
  <si>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</si>
  <si>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</si>
  <si>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</si>
  <si>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</si>
  <si>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</si>
  <si>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</si>
  <si>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</si>
  <si>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</si>
  <si>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</si>
  <si>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</si>
  <si>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</si>
  <si>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</si>
  <si>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</si>
  <si>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</si>
  <si>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</si>
  <si>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</si>
  <si>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</si>
  <si>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</si>
  <si>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</si>
  <si>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</si>
  <si>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</si>
  <si>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</si>
  <si>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</si>
  <si>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</si>
  <si>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</si>
  <si>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</si>
  <si>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</si>
  <si>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</si>
  <si>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</si>
  <si>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</si>
  <si>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</si>
  <si>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</si>
  <si>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</si>
  <si>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</si>
  <si>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</si>
  <si>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</si>
  <si>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</si>
  <si>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</si>
  <si>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</si>
  <si>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</si>
  <si>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</si>
  <si>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</si>
  <si>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</si>
  <si>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</si>
  <si>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</si>
  <si>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</si>
  <si>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</si>
  <si>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</si>
  <si>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</si>
  <si>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</si>
  <si>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</si>
  <si>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</si>
  <si>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</si>
  <si>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</si>
  <si>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</si>
  <si>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</si>
  <si>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</si>
  <si>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</si>
  <si>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</si>
  <si>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</si>
  <si>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</si>
  <si>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</si>
  <si>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</si>
  <si>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</si>
  <si>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</si>
  <si>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</si>
  <si>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</si>
  <si>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</si>
  <si>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</si>
  <si>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</si>
  <si>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</si>
  <si>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</si>
  <si>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</si>
  <si>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</si>
  <si>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</si>
  <si>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</si>
  <si>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</si>
  <si>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</si>
  <si>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</si>
  <si>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</si>
  <si>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</si>
  <si>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</si>
  <si>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</si>
  <si>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</si>
  <si>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</si>
  <si>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</si>
  <si>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</si>
  <si>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</si>
  <si>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</si>
  <si>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</si>
  <si>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</si>
  <si>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</si>
  <si>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</si>
  <si>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</si>
  <si>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</si>
  <si>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</si>
  <si>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</si>
  <si>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</si>
  <si>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</si>
  <si>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</si>
  <si>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</si>
  <si>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</si>
  <si>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</si>
  <si>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</si>
  <si>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</si>
  <si>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</si>
  <si>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</si>
  <si>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</si>
  <si>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</si>
  <si>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</si>
  <si>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</si>
  <si>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</si>
  <si>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</si>
  <si>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</si>
  <si>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</si>
  <si>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</si>
  <si>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</si>
  <si>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</si>
  <si>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</si>
  <si>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</si>
  <si>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</si>
  <si>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</si>
  <si>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</si>
  <si>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</si>
  <si>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</si>
  <si>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</si>
  <si>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</si>
  <si>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</si>
  <si>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</si>
  <si>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</si>
  <si>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</si>
  <si>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</si>
  <si>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</si>
  <si>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</si>
  <si>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</si>
  <si>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</si>
  <si>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</si>
  <si>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</si>
  <si>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</si>
  <si>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</si>
  <si>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</si>
  <si>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</si>
  <si>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</si>
  <si>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</si>
  <si>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</si>
  <si>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</si>
  <si>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</si>
  <si>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</si>
  <si>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</si>
  <si>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</si>
  <si>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</si>
  <si>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</si>
  <si>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</si>
  <si>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</si>
  <si>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</si>
  <si>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</si>
  <si>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</si>
  <si>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</si>
  <si>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</si>
  <si>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</si>
  <si>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</si>
  <si>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</si>
  <si>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</si>
  <si>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</si>
  <si>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</si>
  <si>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</si>
  <si>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</si>
  <si>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</si>
  <si>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</si>
  <si>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</si>
  <si>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</si>
  <si>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</si>
  <si>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</si>
  <si>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</si>
  <si>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</si>
  <si>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</si>
  <si>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</si>
  <si>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</si>
  <si>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</si>
  <si>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</si>
  <si>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</si>
  <si>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</si>
  <si>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</si>
  <si>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</si>
  <si>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</si>
  <si>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</si>
  <si>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</si>
  <si>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</si>
  <si>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</si>
  <si>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</si>
  <si>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</si>
  <si>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</si>
  <si>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</si>
  <si>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</si>
  <si>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</si>
  <si>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</si>
  <si>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</si>
  <si>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</si>
  <si>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</si>
  <si>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</si>
  <si>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</si>
  <si>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</si>
  <si>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</si>
  <si>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</si>
  <si>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</si>
  <si>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</si>
  <si>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</si>
  <si>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</si>
  <si>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</si>
  <si>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</si>
  <si>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</si>
  <si>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</si>
  <si>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</si>
  <si>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</si>
  <si>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</si>
  <si>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</si>
  <si>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</si>
  <si>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</si>
  <si>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</si>
  <si>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</si>
  <si>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</si>
  <si>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</si>
  <si>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</si>
  <si>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</si>
  <si>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</si>
  <si>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</si>
  <si>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</si>
  <si>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</si>
  <si>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</si>
  <si>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</si>
  <si>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</si>
  <si>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</si>
  <si>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</si>
  <si>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</si>
  <si>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</si>
  <si>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</si>
  <si>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</si>
  <si>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</si>
  <si>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</si>
  <si>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</si>
  <si>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</si>
  <si>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</si>
  <si>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</si>
  <si>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</si>
  <si>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</si>
  <si>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</si>
  <si>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</si>
  <si>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</si>
  <si>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</si>
  <si>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</si>
  <si>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</si>
  <si>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</si>
  <si>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</si>
  <si>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</si>
  <si>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</si>
  <si>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</si>
  <si>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</si>
  <si>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</si>
  <si>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</si>
  <si>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</si>
  <si>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</si>
  <si>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</si>
  <si>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</si>
  <si>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</si>
  <si>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</si>
  <si>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</si>
  <si>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</si>
  <si>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</si>
  <si>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</si>
  <si>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</si>
  <si>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</si>
  <si>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</si>
  <si>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</si>
  <si>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</si>
  <si>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</si>
  <si>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</si>
  <si>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</si>
  <si>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</si>
  <si>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</si>
  <si>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</si>
  <si>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</si>
  <si>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</si>
  <si>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</si>
  <si>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</si>
  <si>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</si>
  <si>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</si>
  <si>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</si>
  <si>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</si>
  <si>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</si>
  <si>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</si>
  <si>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</si>
  <si>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</si>
  <si>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</si>
  <si>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</si>
  <si>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</si>
  <si>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</si>
  <si>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</si>
  <si>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</si>
  <si>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</si>
  <si>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</si>
  <si>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</si>
  <si>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</si>
  <si>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</si>
  <si>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</si>
  <si>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</si>
  <si>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</si>
  <si>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</si>
  <si>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</si>
  <si>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</si>
  <si>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</si>
  <si>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</si>
  <si>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</si>
  <si>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</si>
  <si>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</si>
  <si>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</si>
  <si>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</si>
  <si>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</si>
  <si>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</si>
  <si>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</si>
  <si>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</si>
  <si>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</si>
  <si>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</si>
  <si>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</si>
  <si>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</si>
  <si>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</si>
  <si>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</si>
  <si>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</si>
  <si>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</si>
  <si>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</si>
  <si>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</si>
  <si>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</si>
  <si>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</si>
  <si>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</si>
  <si>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</si>
  <si>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</si>
  <si>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</si>
  <si>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</si>
  <si>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</si>
  <si>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</si>
  <si>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</si>
  <si>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</si>
  <si>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</si>
  <si>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</si>
  <si>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</si>
  <si>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</si>
  <si>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</si>
  <si>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</si>
  <si>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</si>
  <si>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</si>
  <si>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</si>
  <si>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</si>
  <si>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</si>
  <si>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</si>
  <si>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</si>
  <si>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</si>
  <si>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</si>
  <si>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</si>
  <si>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</si>
  <si>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</si>
  <si>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</si>
  <si>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</si>
  <si>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</si>
  <si>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</si>
  <si>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</si>
  <si>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</si>
  <si>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</si>
  <si>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</si>
  <si>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</si>
  <si>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</si>
  <si>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</si>
  <si>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</si>
  <si>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</si>
  <si>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</si>
  <si>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</si>
  <si>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</si>
  <si>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</si>
  <si>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</si>
  <si>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</si>
  <si>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</si>
  <si>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</si>
  <si>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</si>
  <si>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</si>
  <si>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</si>
  <si>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</si>
  <si>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</si>
  <si>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</si>
  <si>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</si>
  <si>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</si>
  <si>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</si>
  <si>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</si>
  <si>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</si>
  <si>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</si>
  <si>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</si>
  <si>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</si>
  <si>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</si>
  <si>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</si>
  <si>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</si>
  <si>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</si>
  <si>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</si>
  <si>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</si>
  <si>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</si>
  <si>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</si>
  <si>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</si>
  <si>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</si>
  <si>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</si>
  <si>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</si>
  <si>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</si>
  <si>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</si>
  <si>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</si>
  <si>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</si>
  <si>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</si>
  <si>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</si>
  <si>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</si>
  <si>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</si>
  <si>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</si>
  <si>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</si>
  <si>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</si>
  <si>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</si>
  <si>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</si>
  <si>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</si>
  <si>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</si>
  <si>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</si>
  <si>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</si>
  <si>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</si>
  <si>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</si>
  <si>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</si>
  <si>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</si>
  <si>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</si>
  <si>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</si>
  <si>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</si>
  <si>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</si>
  <si>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</si>
  <si>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</si>
  <si>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</si>
  <si>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</si>
  <si>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</si>
  <si>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</si>
  <si>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</si>
  <si>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</si>
  <si>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</si>
  <si>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</si>
  <si>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</si>
  <si>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</si>
  <si>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</si>
  <si>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</si>
  <si>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</si>
  <si>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</si>
  <si>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</si>
  <si>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</si>
  <si>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</si>
  <si>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</si>
  <si>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</si>
  <si>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</si>
  <si>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</si>
  <si>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</si>
  <si>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</si>
  <si>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</si>
  <si>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</si>
  <si>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</si>
  <si>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</si>
  <si>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</si>
  <si>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</si>
  <si>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</si>
  <si>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</si>
  <si>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</si>
  <si>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</si>
  <si>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</si>
  <si>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</si>
  <si>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</si>
  <si>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</si>
  <si>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</si>
  <si>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</si>
  <si>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</si>
  <si>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</si>
  <si>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</si>
  <si>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</si>
  <si>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</si>
  <si>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</si>
  <si>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</si>
  <si>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</si>
  <si>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</si>
  <si>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</si>
  <si>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</si>
  <si>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</si>
  <si>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</si>
  <si>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</si>
  <si>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</si>
  <si>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</si>
  <si>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</si>
  <si>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</si>
  <si>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</si>
  <si>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</si>
  <si>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</si>
  <si>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</si>
  <si>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</si>
  <si>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</si>
  <si>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</si>
  <si>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</si>
  <si>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</si>
  <si>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</si>
  <si>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</si>
  <si>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</si>
  <si>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</si>
  <si>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</si>
  <si>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</si>
  <si>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</si>
  <si>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</si>
  <si>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</si>
  <si>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</si>
  <si>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</si>
  <si>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</si>
  <si>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</si>
  <si>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</si>
  <si>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</si>
  <si>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</si>
  <si>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</si>
  <si>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</si>
  <si>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</si>
  <si>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</si>
  <si>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</si>
  <si>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</si>
  <si>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</si>
  <si>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</si>
  <si>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</si>
  <si>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</si>
  <si>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</si>
  <si>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</si>
  <si>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</si>
  <si>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</si>
  <si>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</si>
  <si>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</si>
  <si>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</si>
  <si>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</si>
  <si>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</si>
  <si>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</si>
  <si>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</si>
  <si>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</si>
  <si>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</si>
  <si>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</si>
  <si>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</si>
  <si>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</si>
  <si>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</si>
  <si>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</si>
  <si>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</si>
  <si>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</si>
  <si>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</si>
  <si>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</si>
  <si>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</si>
  <si>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</si>
  <si>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</si>
  <si>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</si>
  <si>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</si>
  <si>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</si>
  <si>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</si>
  <si>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</si>
  <si>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</si>
  <si>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</si>
  <si>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</si>
  <si>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</si>
  <si>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</si>
  <si>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</si>
  <si>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</si>
  <si>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</si>
  <si>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</si>
  <si>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</si>
  <si>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</si>
  <si>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</si>
  <si>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</si>
  <si>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</si>
  <si>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</si>
  <si>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</si>
  <si>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</si>
  <si>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</si>
  <si>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</si>
  <si>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</si>
  <si>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</si>
  <si>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</si>
  <si>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</si>
  <si>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</si>
  <si>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</si>
  <si>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</si>
  <si>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</si>
  <si>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</si>
  <si>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</si>
  <si>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</si>
  <si>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</si>
  <si>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</si>
  <si>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</si>
  <si>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</si>
  <si>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</si>
  <si>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</si>
  <si>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</si>
  <si>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</si>
  <si>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</si>
  <si>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</si>
  <si>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</si>
  <si>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</si>
  <si>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</si>
  <si>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</si>
  <si>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</si>
  <si>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</si>
  <si>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</si>
  <si>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</si>
  <si>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</si>
  <si>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</si>
  <si>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</si>
  <si>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</si>
  <si>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</si>
  <si>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</si>
  <si>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</si>
  <si>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</si>
  <si>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</si>
  <si>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</si>
  <si>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</si>
  <si>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</si>
  <si>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</si>
  <si>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</si>
  <si>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</si>
  <si>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</si>
  <si>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</si>
  <si>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</si>
  <si>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</si>
  <si>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</si>
  <si>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</si>
  <si>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</si>
  <si>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</si>
  <si>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</si>
  <si>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</si>
  <si>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</si>
  <si>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</si>
  <si>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</si>
  <si>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</si>
  <si>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</si>
  <si>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</si>
  <si>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</si>
  <si>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</si>
  <si>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</si>
  <si>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</si>
  <si>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</si>
  <si>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</si>
  <si>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</si>
  <si>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</si>
  <si>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</si>
  <si>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</si>
  <si>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</si>
  <si>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</si>
  <si>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</si>
  <si>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</si>
  <si>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</si>
  <si>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</si>
  <si>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</si>
  <si>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</si>
  <si>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</si>
  <si>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</si>
  <si>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</si>
  <si>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</si>
  <si>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</si>
  <si>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</si>
  <si>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</si>
  <si>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</si>
  <si>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</si>
  <si>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</si>
  <si>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</si>
  <si>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</si>
  <si>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</si>
  <si>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</si>
  <si>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</si>
  <si>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</si>
  <si>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</si>
  <si>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</si>
  <si>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</si>
  <si>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</si>
  <si>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</si>
  <si>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</si>
  <si>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</si>
  <si>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</si>
  <si>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</si>
  <si>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</si>
  <si>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</si>
  <si>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</si>
  <si>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</si>
  <si>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</si>
  <si>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</si>
  <si>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</si>
  <si>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</si>
  <si>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</si>
  <si>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</si>
  <si>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</si>
  <si>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</si>
  <si>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</si>
  <si>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</si>
  <si>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</si>
  <si>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</si>
  <si>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</si>
  <si>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</si>
  <si>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</si>
  <si>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</si>
  <si>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</si>
  <si>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</si>
  <si>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</si>
  <si>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</si>
  <si>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</si>
  <si>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</si>
  <si>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</si>
  <si>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</si>
  <si>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</si>
  <si>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</si>
  <si>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</si>
  <si>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</si>
  <si>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</si>
  <si>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</si>
  <si>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</si>
  <si>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</si>
  <si>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</si>
  <si>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</si>
  <si>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</si>
  <si>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</si>
  <si>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</si>
  <si>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</si>
  <si>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</si>
  <si>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</si>
  <si>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</si>
  <si>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</si>
  <si>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</si>
  <si>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</si>
  <si>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</si>
  <si>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</si>
  <si>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</si>
  <si>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</si>
  <si>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</si>
  <si>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</si>
  <si>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</si>
  <si>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</si>
  <si>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</si>
  <si>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</si>
  <si>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</si>
  <si>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</si>
  <si>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</si>
  <si>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</si>
  <si>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</si>
  <si>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</si>
  <si>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</si>
  <si>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</si>
  <si>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</si>
  <si>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</si>
  <si>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</si>
  <si>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</si>
  <si>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</si>
  <si>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</si>
  <si>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</si>
  <si>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</si>
  <si>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</si>
  <si>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</si>
  <si>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</si>
  <si>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</si>
  <si>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</si>
  <si>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</si>
  <si>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</si>
  <si>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</si>
  <si>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</si>
  <si>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</si>
  <si>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</si>
  <si>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</si>
  <si>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</si>
  <si>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</si>
  <si>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</si>
  <si>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</si>
  <si>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</si>
  <si>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</si>
  <si>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</si>
  <si>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</si>
  <si>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</si>
  <si>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</si>
  <si>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</si>
  <si>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</si>
  <si>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</si>
  <si>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</si>
  <si>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</si>
  <si>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</si>
  <si>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</si>
  <si>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</si>
  <si>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</si>
  <si>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</si>
  <si>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</si>
  <si>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</si>
  <si>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</si>
  <si>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</si>
  <si>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</si>
  <si>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</si>
  <si>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</si>
  <si>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</si>
  <si>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</si>
  <si>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</si>
  <si>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</si>
  <si>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</si>
  <si>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</si>
  <si>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</si>
  <si>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</si>
  <si>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</si>
  <si>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</si>
  <si>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</si>
  <si>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</si>
  <si>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</si>
  <si>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</si>
  <si>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</si>
  <si>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</si>
  <si>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</si>
  <si>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</si>
  <si>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</si>
  <si>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</si>
  <si>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</si>
  <si>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</si>
  <si>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</si>
  <si>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</si>
  <si>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</si>
  <si>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</si>
  <si>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</si>
  <si>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</si>
  <si>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</si>
  <si>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</si>
  <si>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</si>
  <si>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</si>
  <si>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</si>
  <si>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</si>
  <si>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</si>
  <si>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</si>
  <si>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</si>
  <si>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</si>
  <si>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</si>
  <si>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</si>
  <si>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</si>
  <si>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</si>
  <si>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</si>
  <si>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</si>
  <si>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</si>
  <si>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</si>
  <si>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</si>
  <si>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</si>
  <si>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</si>
  <si>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</si>
  <si>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</si>
  <si>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</si>
  <si>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</si>
  <si>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</si>
  <si>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</si>
  <si>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</si>
  <si>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</si>
  <si>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</si>
  <si>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</si>
  <si>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</si>
  <si>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</si>
  <si>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</si>
  <si>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</si>
  <si>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</si>
  <si>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</si>
  <si>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</si>
  <si>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</si>
  <si>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</si>
  <si>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</si>
  <si>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</si>
  <si>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</si>
  <si>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</si>
  <si>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</si>
  <si>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</si>
  <si>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</si>
  <si>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</si>
  <si>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</si>
  <si>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</si>
  <si>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</si>
  <si>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</si>
  <si>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</si>
  <si>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</si>
  <si>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</si>
  <si>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</si>
  <si>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</si>
  <si>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</si>
  <si>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</si>
  <si>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</si>
  <si>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</si>
  <si>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</si>
  <si>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</si>
  <si>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</si>
  <si>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</si>
  <si>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</si>
  <si>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</si>
  <si>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</si>
  <si>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</si>
  <si>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</si>
  <si>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</si>
  <si>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</si>
  <si>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</si>
  <si>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</si>
  <si>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</si>
  <si>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</si>
  <si>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</si>
  <si>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</si>
  <si>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</si>
  <si>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</si>
  <si>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</si>
  <si>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</si>
  <si>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</si>
  <si>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</si>
  <si>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</si>
  <si>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</si>
  <si>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</si>
  <si>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</si>
  <si>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</si>
  <si>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</si>
  <si>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</si>
  <si>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</si>
  <si>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</si>
  <si>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</si>
  <si>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</si>
  <si>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</si>
  <si>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</si>
  <si>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</si>
  <si>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</si>
  <si>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</si>
  <si>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</si>
  <si>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</si>
  <si>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</si>
  <si>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</si>
  <si>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</si>
  <si>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</si>
  <si>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</si>
  <si>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</si>
  <si>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</si>
  <si>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</si>
  <si>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</si>
  <si>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</si>
  <si>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</si>
  <si>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</si>
  <si>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</si>
  <si>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</si>
  <si>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</si>
  <si>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</si>
  <si>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</si>
  <si>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</si>
  <si>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</si>
  <si>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</si>
  <si>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</si>
  <si>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</si>
  <si>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</si>
  <si>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</si>
  <si>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</si>
  <si>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</si>
  <si>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</si>
  <si>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</si>
  <si>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</si>
  <si>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</si>
  <si>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</si>
  <si>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</si>
  <si>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</si>
  <si>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</si>
  <si>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</si>
  <si>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</si>
  <si>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</si>
  <si>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</si>
  <si>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</si>
  <si>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</si>
  <si>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</si>
  <si>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</si>
  <si>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</si>
  <si>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</si>
  <si>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</si>
  <si>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</si>
  <si>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</si>
  <si>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</si>
  <si>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</si>
  <si>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</si>
  <si>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</si>
  <si>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</si>
  <si>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</si>
  <si>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</si>
  <si>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</si>
  <si>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</si>
  <si>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</si>
  <si>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</si>
  <si>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</si>
  <si>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</si>
  <si>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</si>
  <si>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</si>
  <si>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</si>
  <si>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</si>
  <si>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</si>
  <si>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</si>
  <si>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</si>
  <si>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</si>
  <si>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</si>
  <si>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</si>
  <si>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</si>
  <si>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</si>
  <si>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</si>
  <si>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</si>
  <si>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</si>
  <si>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</si>
  <si>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</si>
  <si>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</si>
  <si>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</si>
  <si>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</si>
  <si>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</si>
  <si>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</si>
  <si>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</si>
  <si>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</si>
  <si>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</si>
  <si>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</si>
  <si>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</si>
  <si>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</si>
  <si>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</si>
  <si>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</si>
  <si>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</si>
  <si>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</si>
  <si>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</si>
  <si>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</si>
  <si>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</si>
  <si>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</si>
  <si>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</si>
  <si>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</si>
  <si>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</si>
  <si>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</si>
  <si>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</si>
  <si>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</si>
  <si>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</si>
  <si>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</si>
  <si>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</si>
  <si>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</si>
  <si>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</si>
  <si>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</si>
  <si>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</si>
  <si>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</si>
  <si>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</si>
  <si>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</si>
  <si>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</si>
  <si>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</si>
  <si>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</si>
  <si>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</si>
  <si>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</si>
  <si>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</si>
  <si>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</si>
  <si>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</si>
  <si>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</si>
  <si>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</si>
  <si>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</si>
  <si>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</si>
  <si>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</si>
  <si>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</si>
  <si>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</si>
  <si>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</si>
  <si>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</si>
  <si>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</si>
  <si>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</si>
  <si>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</si>
  <si>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</si>
  <si>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</si>
  <si>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</si>
  <si>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</si>
  <si>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</si>
  <si>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</si>
  <si>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</si>
  <si>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</si>
  <si>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</si>
  <si>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</si>
  <si>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</si>
  <si>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</si>
  <si>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</si>
  <si>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</si>
  <si>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</si>
  <si>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</si>
  <si>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</si>
  <si>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</si>
  <si>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</si>
  <si>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</si>
  <si>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</si>
  <si>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</si>
  <si>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</si>
  <si>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</si>
  <si>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</si>
  <si>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</si>
  <si>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</si>
  <si>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</si>
  <si>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</si>
  <si>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</si>
  <si>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</si>
  <si>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</si>
  <si>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</si>
  <si>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</si>
  <si>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</si>
  <si>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</si>
  <si>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</si>
  <si>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</si>
  <si>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</si>
  <si>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</si>
  <si>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</si>
  <si>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</si>
  <si>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</si>
  <si>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</si>
  <si>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</si>
  <si>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</si>
  <si>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</si>
  <si>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</si>
  <si>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</si>
  <si>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</si>
  <si>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</si>
  <si>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</si>
  <si>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</si>
  <si>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</si>
  <si>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</si>
  <si>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</si>
  <si>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</si>
  <si>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</si>
  <si>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</si>
  <si>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</si>
  <si>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</si>
  <si>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</si>
  <si>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</si>
  <si>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</si>
  <si>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</si>
  <si>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</si>
  <si>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</si>
  <si>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</si>
  <si>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</si>
  <si>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</si>
  <si>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</si>
  <si>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</si>
  <si>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</si>
  <si>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</si>
  <si>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</si>
  <si>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</si>
  <si>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</si>
  <si>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</si>
  <si>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</si>
  <si>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</si>
  <si>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</si>
  <si>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</si>
  <si>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</si>
  <si>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</si>
  <si>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</si>
  <si>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</si>
  <si>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</si>
  <si>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</si>
  <si>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</si>
  <si>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</si>
  <si>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</si>
  <si>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</si>
  <si>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</si>
  <si>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</si>
  <si>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</si>
  <si>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</si>
  <si>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</si>
  <si>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</si>
  <si>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</si>
  <si>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</si>
  <si>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</si>
  <si>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</si>
  <si>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</si>
  <si>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</si>
  <si>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</si>
  <si>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</si>
  <si>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</si>
  <si>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</si>
  <si>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</si>
  <si>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</si>
  <si>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</si>
  <si>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</si>
  <si>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</si>
  <si>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</si>
  <si>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</si>
  <si>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</si>
  <si>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</si>
  <si>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</si>
  <si>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</si>
  <si>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</si>
  <si>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</si>
  <si>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</si>
  <si>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</si>
  <si>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</si>
  <si>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</si>
  <si>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</si>
  <si>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</si>
  <si>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</si>
  <si>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</si>
  <si>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</si>
  <si>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</si>
  <si>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</si>
  <si>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</si>
  <si>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</si>
  <si>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</si>
  <si>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</si>
  <si>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</si>
  <si>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</si>
  <si>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</si>
  <si>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</si>
  <si>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</si>
  <si>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</si>
  <si>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</si>
  <si>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</si>
  <si>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</si>
  <si>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</si>
  <si>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</si>
  <si>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</si>
  <si>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</si>
  <si>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</si>
  <si>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</si>
  <si>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</si>
  <si>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</si>
  <si>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</si>
  <si>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</si>
  <si>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</si>
  <si>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</si>
  <si>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</si>
  <si>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</si>
  <si>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</si>
  <si>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</si>
  <si>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</si>
  <si>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</si>
  <si>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</si>
  <si>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</si>
  <si>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</si>
  <si>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</si>
  <si>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</si>
  <si>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</si>
  <si>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</si>
  <si>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</si>
  <si>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</si>
  <si>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</si>
  <si>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</si>
  <si>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</si>
  <si>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</si>
  <si>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</si>
  <si>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</si>
  <si>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</si>
  <si>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</si>
  <si>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</si>
  <si>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</si>
  <si>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</si>
  <si>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</si>
  <si>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</si>
  <si>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</si>
  <si>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</si>
  <si>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</si>
  <si>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</si>
  <si>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</si>
  <si>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</si>
  <si>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</si>
  <si>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</si>
  <si>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</si>
  <si>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</si>
  <si>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</si>
  <si>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</si>
  <si>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</si>
  <si>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</si>
  <si>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</si>
  <si>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</si>
  <si>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</si>
  <si>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</si>
  <si>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</si>
  <si>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</si>
  <si>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</si>
  <si>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</si>
  <si>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</si>
  <si>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</si>
  <si>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</si>
  <si>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</si>
  <si>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</si>
  <si>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</si>
  <si>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</si>
  <si>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</si>
  <si>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</si>
  <si>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</si>
  <si>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</si>
  <si>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</si>
  <si>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</si>
  <si>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</si>
  <si>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</si>
  <si>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</si>
  <si>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</si>
  <si>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</si>
  <si>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</si>
  <si>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</si>
  <si>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</si>
  <si>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</si>
  <si>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</si>
  <si>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</si>
  <si>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</si>
  <si>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</si>
  <si>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</si>
  <si>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</si>
  <si>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</si>
  <si>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</si>
  <si>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</si>
  <si>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</si>
  <si>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</si>
  <si>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</si>
  <si>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</si>
  <si>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</si>
  <si>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</si>
  <si>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</si>
  <si>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</si>
  <si>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</si>
  <si>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</si>
  <si>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</si>
  <si>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</si>
  <si>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</si>
  <si>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</si>
  <si>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</si>
  <si>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</si>
  <si>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</si>
  <si>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</si>
  <si>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</si>
  <si>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</si>
  <si>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</si>
  <si>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</si>
  <si>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</si>
  <si>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</si>
  <si>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</si>
  <si>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</si>
  <si>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</si>
  <si>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</si>
  <si>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</si>
  <si>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</si>
  <si>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</si>
  <si>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</si>
  <si>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</si>
  <si>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</si>
  <si>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</si>
  <si>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</si>
  <si>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</si>
  <si>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</si>
  <si>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</si>
  <si>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</si>
  <si>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</si>
  <si>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</si>
  <si>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</si>
  <si>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</si>
  <si>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</si>
  <si>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</si>
  <si>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</si>
  <si>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</si>
  <si>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</si>
  <si>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</si>
  <si>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</si>
  <si>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</si>
  <si>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</si>
  <si>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</si>
  <si>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</si>
  <si>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</si>
  <si>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</si>
  <si>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</si>
  <si>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</si>
  <si>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</si>
  <si>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</si>
  <si>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</si>
  <si>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</si>
  <si>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</si>
  <si>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</si>
  <si>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</si>
  <si>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</si>
  <si>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</si>
  <si>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</si>
  <si>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</si>
  <si>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</si>
  <si>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</si>
  <si>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</si>
  <si>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</si>
  <si>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</si>
  <si>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</si>
  <si>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</si>
  <si>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</si>
  <si>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</si>
  <si>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</si>
  <si>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</si>
  <si>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</si>
  <si>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</si>
  <si>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</si>
  <si>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</si>
  <si>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</si>
  <si>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</si>
  <si>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</si>
  <si>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</si>
  <si>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</si>
  <si>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</si>
  <si>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</si>
  <si>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</si>
  <si>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</si>
  <si>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</si>
  <si>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</si>
  <si>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</si>
  <si>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</si>
  <si>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</si>
  <si>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</si>
  <si>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</si>
  <si>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</si>
  <si>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</si>
  <si>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</si>
  <si>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</si>
  <si>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</si>
  <si>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</si>
  <si>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</si>
  <si>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</si>
  <si>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</si>
  <si>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</si>
  <si>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</si>
  <si>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</si>
  <si>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</si>
  <si>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</si>
  <si>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</si>
  <si>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</si>
  <si>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</si>
  <si>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</si>
  <si>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</si>
  <si>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</si>
  <si>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</si>
  <si>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</si>
  <si>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</si>
  <si>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</si>
  <si>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</si>
  <si>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</si>
  <si>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</si>
  <si>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</si>
  <si>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</si>
  <si>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</si>
  <si>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</si>
  <si>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</si>
  <si>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</si>
  <si>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</si>
  <si>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</si>
  <si>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</si>
  <si>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</si>
  <si>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</si>
  <si>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</si>
  <si>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</si>
  <si>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</si>
  <si>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</si>
  <si>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</si>
  <si>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</si>
  <si>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</si>
  <si>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</si>
  <si>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</si>
  <si>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</si>
  <si>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</si>
  <si>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</si>
  <si>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</si>
  <si>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</si>
  <si>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</si>
  <si>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</si>
  <si>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</si>
  <si>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</si>
  <si>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</si>
  <si>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</si>
  <si>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</si>
  <si>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</si>
  <si>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</si>
  <si>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</si>
  <si>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</si>
  <si>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</si>
  <si>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</si>
  <si>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</si>
  <si>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</si>
  <si>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</si>
  <si>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</si>
  <si>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</si>
  <si>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</si>
  <si>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</si>
  <si>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</si>
  <si>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</si>
  <si>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</si>
  <si>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</si>
  <si>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</si>
  <si>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</si>
  <si>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</si>
  <si>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</si>
  <si>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</si>
  <si>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</si>
  <si>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</si>
  <si>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</si>
  <si>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</si>
  <si>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</si>
  <si>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</si>
  <si>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</si>
  <si>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</si>
  <si>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</si>
  <si>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</si>
  <si>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</si>
  <si>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</si>
  <si>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</si>
  <si>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</si>
  <si>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</si>
  <si>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</si>
  <si>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</si>
  <si>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</si>
  <si>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</si>
  <si>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</si>
  <si>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</si>
  <si>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</si>
  <si>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</si>
  <si>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</si>
  <si>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</si>
  <si>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</si>
  <si>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</si>
  <si>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</si>
  <si>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</si>
  <si>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</si>
  <si>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</si>
  <si>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</si>
  <si>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</si>
  <si>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</si>
  <si>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</si>
  <si>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</si>
  <si>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</si>
  <si>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</si>
  <si>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</si>
  <si>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</si>
  <si>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</si>
  <si>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</si>
  <si>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</si>
  <si>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</si>
  <si>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</si>
  <si>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</si>
  <si>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</si>
  <si>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</si>
  <si>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</si>
  <si>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</si>
  <si>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</si>
  <si>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</si>
  <si>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</si>
  <si>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</si>
  <si>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</si>
  <si>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</si>
  <si>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</si>
  <si>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</si>
  <si>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</si>
  <si>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</si>
  <si>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</si>
  <si>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</si>
  <si>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</si>
  <si>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</si>
  <si>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</si>
  <si>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</si>
  <si>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</si>
  <si>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</si>
  <si>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</si>
  <si>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</si>
  <si>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</si>
  <si>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</si>
  <si>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</si>
  <si>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</si>
  <si>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</si>
  <si>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</si>
  <si>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</si>
  <si>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</si>
  <si>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</si>
  <si>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</si>
  <si>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</si>
  <si>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</si>
  <si>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</si>
  <si>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</si>
  <si>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</si>
  <si>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</si>
  <si>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</si>
  <si>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</si>
  <si>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</si>
  <si>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</si>
  <si>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</si>
  <si>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</si>
  <si>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</si>
  <si>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</si>
  <si>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</si>
  <si>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</si>
  <si>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</si>
  <si>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</si>
  <si>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</si>
  <si>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</si>
  <si>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</si>
  <si>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</si>
  <si>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</si>
  <si>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</si>
  <si>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</si>
  <si>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</si>
  <si>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</si>
  <si>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</si>
  <si>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</si>
  <si>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</si>
  <si>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</si>
  <si>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</si>
  <si>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</si>
  <si>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</si>
  <si>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</si>
  <si>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</si>
  <si>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</si>
  <si>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</si>
  <si>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</si>
  <si>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</si>
  <si>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</si>
  <si>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</si>
  <si>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</si>
  <si>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</si>
  <si>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</si>
  <si>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</si>
  <si>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</si>
  <si>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</si>
  <si>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</si>
  <si>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</si>
  <si>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</si>
  <si>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</si>
  <si>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</si>
  <si>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</si>
  <si>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</si>
  <si>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</si>
  <si>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</si>
  <si>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</si>
  <si>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</si>
  <si>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</si>
  <si>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</si>
  <si>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</si>
  <si>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</si>
  <si>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</si>
  <si>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</si>
  <si>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</si>
  <si>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</si>
  <si>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</si>
  <si>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</si>
  <si>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</si>
  <si>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</si>
  <si>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</si>
  <si>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</si>
  <si>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</si>
  <si>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</si>
  <si>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</si>
  <si>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</si>
  <si>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</si>
  <si>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</si>
  <si>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</si>
  <si>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</si>
  <si>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</si>
  <si>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</si>
  <si>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</si>
  <si>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</si>
  <si>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</si>
  <si>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</si>
  <si>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</si>
  <si>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</si>
  <si>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</si>
  <si>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</si>
  <si>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</si>
  <si>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</si>
  <si>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</si>
  <si>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</si>
  <si>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</si>
  <si>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</si>
  <si>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</si>
  <si>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</si>
  <si>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</si>
  <si>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</si>
  <si>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</si>
  <si>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</si>
  <si>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</si>
  <si>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</si>
  <si>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</si>
  <si>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</si>
  <si>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</si>
  <si>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</si>
  <si>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</si>
  <si>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</si>
  <si>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</si>
  <si>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</si>
  <si>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</si>
  <si>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</si>
  <si>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</si>
  <si>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</si>
  <si>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</si>
  <si>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</si>
  <si>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</si>
  <si>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</si>
  <si>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</si>
  <si>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</si>
  <si>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</si>
  <si>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</si>
  <si>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</si>
  <si>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</si>
  <si>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</si>
  <si>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</si>
  <si>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</si>
  <si>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</si>
  <si>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</si>
  <si>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</si>
  <si>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</si>
  <si>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</si>
  <si>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</si>
  <si>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</si>
  <si>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</si>
  <si>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</si>
  <si>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</si>
  <si>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</si>
  <si>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</si>
  <si>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</si>
  <si>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</si>
  <si>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</si>
  <si>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</si>
  <si>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</si>
  <si>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</si>
  <si>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</si>
  <si>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</si>
  <si>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</si>
  <si>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</si>
  <si>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</si>
  <si>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</si>
  <si>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</si>
  <si>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</si>
  <si>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</si>
  <si>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</si>
  <si>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</si>
  <si>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</si>
  <si>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</si>
  <si>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</si>
  <si>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</si>
  <si>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</si>
  <si>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</si>
  <si>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</si>
  <si>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</si>
  <si>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</si>
  <si>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</si>
  <si>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</si>
  <si>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</si>
  <si>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</si>
  <si>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</si>
  <si>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</si>
  <si>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</si>
  <si>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</si>
  <si>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</si>
  <si>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</si>
  <si>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</si>
  <si>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</si>
  <si>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</si>
  <si>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</si>
  <si>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</si>
  <si>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</si>
  <si>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</si>
  <si>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</si>
  <si>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</si>
  <si>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</si>
  <si>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</si>
  <si>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</si>
  <si>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</si>
  <si>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</si>
  <si>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</si>
  <si>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</si>
  <si>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</si>
  <si>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</si>
  <si>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</si>
  <si>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</si>
  <si>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</si>
  <si>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</si>
  <si>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</si>
  <si>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</si>
  <si>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</si>
  <si>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</si>
  <si>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</si>
  <si>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</si>
  <si>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</si>
  <si>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</si>
  <si>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</si>
  <si>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</si>
  <si>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</si>
  <si>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</si>
  <si>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</si>
  <si>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</si>
  <si>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</si>
  <si>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</si>
  <si>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</si>
  <si>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</si>
  <si>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</si>
  <si>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</si>
  <si>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</si>
  <si>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</si>
  <si>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</si>
  <si>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</si>
  <si>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</si>
  <si>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</si>
  <si>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</si>
  <si>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</si>
  <si>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</si>
  <si>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</si>
  <si>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</si>
  <si>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</si>
  <si>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</si>
  <si>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</si>
  <si>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</si>
  <si>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</si>
  <si>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</si>
  <si>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</si>
  <si>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</si>
  <si>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</si>
  <si>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</si>
  <si>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</si>
  <si>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</si>
  <si>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</si>
  <si>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</si>
  <si>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</si>
  <si>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</si>
  <si>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</si>
  <si>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</si>
  <si>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</si>
  <si>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</si>
  <si>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</si>
  <si>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</si>
  <si>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</si>
  <si>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</si>
  <si>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</si>
  <si>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</si>
  <si>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</si>
  <si>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</si>
  <si>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</si>
  <si>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</si>
  <si>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</si>
  <si>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</si>
  <si>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</si>
  <si>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</si>
  <si>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</si>
  <si>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</si>
  <si>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</si>
  <si>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</si>
  <si>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</si>
  <si>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</si>
  <si>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</si>
  <si>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</si>
  <si>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</si>
  <si>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</si>
  <si>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</si>
  <si>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</si>
  <si>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</si>
  <si>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</si>
  <si>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</si>
  <si>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</si>
  <si>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</si>
  <si>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</si>
  <si>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</si>
  <si>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</si>
  <si>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</si>
  <si>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</si>
  <si>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</si>
  <si>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</si>
  <si>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</si>
  <si>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</si>
  <si>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</si>
  <si>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</si>
  <si>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</si>
  <si>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</si>
  <si>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</si>
  <si>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</si>
  <si>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</si>
  <si>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</si>
  <si>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</si>
  <si>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</si>
  <si>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</si>
  <si>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</si>
  <si>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</si>
  <si>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</si>
  <si>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</si>
  <si>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</si>
  <si>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</si>
  <si>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</si>
  <si>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</si>
  <si>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</si>
  <si>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</si>
  <si>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</si>
  <si>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</si>
  <si>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</si>
  <si>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</si>
  <si>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</si>
  <si>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</si>
  <si>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</si>
  <si>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</si>
  <si>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</si>
  <si>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</si>
  <si>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</si>
  <si>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</si>
  <si>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</si>
  <si>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</si>
  <si>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</si>
  <si>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</si>
  <si>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</si>
  <si>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</si>
  <si>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</si>
  <si>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</si>
  <si>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</si>
  <si>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</si>
  <si>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</si>
  <si>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</si>
  <si>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</si>
  <si>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</si>
  <si>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</si>
  <si>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</si>
  <si>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</si>
  <si>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</si>
  <si>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</si>
  <si>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</si>
  <si>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</si>
  <si>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</si>
  <si>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</si>
  <si>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</si>
  <si>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</si>
  <si>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</si>
  <si>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</si>
  <si>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</si>
  <si>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</si>
  <si>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</si>
  <si>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</si>
  <si>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</si>
  <si>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</si>
  <si>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</si>
  <si>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</si>
  <si>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</si>
  <si>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</si>
  <si>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</si>
  <si>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</si>
  <si>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</si>
  <si>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</si>
  <si>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</si>
  <si>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</si>
  <si>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</si>
  <si>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</si>
  <si>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</si>
  <si>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</si>
  <si>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</si>
  <si>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</si>
  <si>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</si>
  <si>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</si>
  <si>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</si>
  <si>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</si>
  <si>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</si>
  <si>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</si>
  <si>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</si>
  <si>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</si>
  <si>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</si>
  <si>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</si>
  <si>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</si>
  <si>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</si>
  <si>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</si>
  <si>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</si>
  <si>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</si>
  <si>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</si>
  <si>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</si>
  <si>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</si>
  <si>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</si>
  <si>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</si>
  <si>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</si>
  <si>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</si>
  <si>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</si>
  <si>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</si>
  <si>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</si>
  <si>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</si>
  <si>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</si>
  <si>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</si>
  <si>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</si>
  <si>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</si>
  <si>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</si>
  <si>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</si>
  <si>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</si>
  <si>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</si>
  <si>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</si>
  <si>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</si>
  <si>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</si>
  <si>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</si>
  <si>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</si>
  <si>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</si>
  <si>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</si>
  <si>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</si>
  <si>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</si>
  <si>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</si>
  <si>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</si>
  <si>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</si>
  <si>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</si>
  <si>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</si>
  <si>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</si>
  <si>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</si>
  <si>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</si>
  <si>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</si>
  <si>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</si>
  <si>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</si>
  <si>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</si>
  <si>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</si>
  <si>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</si>
  <si>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</si>
  <si>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</si>
  <si>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</si>
  <si>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</si>
  <si>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</si>
  <si>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</si>
  <si>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</si>
  <si>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</si>
  <si>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</si>
  <si>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</si>
  <si>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</si>
  <si>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</si>
  <si>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</si>
  <si>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</si>
  <si>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</si>
  <si>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</si>
  <si>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</si>
  <si>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</si>
  <si>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</si>
  <si>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</si>
  <si>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</si>
  <si>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</si>
  <si>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</si>
  <si>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</si>
  <si>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</si>
  <si>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</si>
  <si>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</si>
  <si>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</si>
  <si>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</si>
  <si>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</si>
  <si>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</si>
  <si>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</si>
  <si>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</si>
  <si>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</si>
  <si>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</si>
  <si>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</si>
  <si>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</si>
  <si>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</si>
  <si>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</si>
  <si>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</si>
  <si>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</si>
  <si>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</si>
  <si>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</si>
  <si>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</si>
  <si>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</si>
  <si>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</si>
  <si>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</si>
  <si>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</si>
  <si>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</si>
  <si>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</si>
  <si>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</si>
  <si>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</si>
  <si>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</si>
  <si>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</si>
  <si>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</si>
  <si>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</si>
  <si>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</si>
  <si>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</si>
  <si>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</si>
  <si>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</si>
  <si>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</si>
  <si>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</si>
  <si>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</si>
  <si>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</si>
  <si>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</si>
  <si>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</si>
  <si>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</si>
  <si>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</si>
  <si>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</si>
  <si>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</si>
  <si>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</si>
  <si>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</si>
  <si>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</si>
  <si>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</si>
  <si>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</si>
  <si>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</si>
  <si>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</si>
  <si>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</si>
  <si>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</si>
  <si>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</si>
  <si>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</si>
  <si>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</si>
  <si>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</si>
  <si>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</si>
  <si>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</si>
  <si>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</si>
  <si>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</si>
  <si>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</si>
  <si>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</si>
  <si>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</si>
  <si>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</si>
  <si>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</si>
  <si>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</si>
  <si>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</si>
  <si>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</si>
  <si>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</si>
  <si>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</si>
  <si>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</si>
  <si>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</si>
  <si>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</si>
  <si>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</si>
  <si>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</si>
  <si>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</si>
  <si>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</si>
  <si>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</si>
  <si>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</si>
  <si>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</si>
  <si>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</si>
  <si>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</si>
  <si>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</si>
  <si>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</si>
  <si>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</si>
  <si>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</si>
  <si>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</si>
  <si>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</si>
  <si>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</si>
  <si>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</si>
  <si>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</si>
  <si>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</si>
  <si>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</si>
  <si>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</si>
  <si>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</si>
  <si>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</si>
  <si>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</si>
  <si>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</si>
  <si>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</si>
  <si>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</si>
  <si>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</si>
  <si>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</si>
  <si>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</si>
  <si>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</si>
  <si>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</si>
  <si>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</si>
  <si>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</si>
  <si>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</si>
  <si>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</si>
  <si>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</si>
  <si>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</si>
  <si>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</si>
  <si>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</si>
  <si>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</si>
  <si>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</si>
  <si>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</si>
  <si>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</si>
  <si>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</si>
  <si>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</si>
  <si>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</si>
  <si>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</si>
  <si>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</si>
  <si>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</si>
  <si>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</si>
  <si>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</si>
  <si>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</si>
  <si>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</si>
  <si>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</si>
  <si>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</si>
  <si>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</si>
  <si>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</si>
  <si>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</si>
  <si>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</si>
  <si>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</si>
  <si>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</si>
  <si>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</si>
  <si>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</si>
  <si>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</si>
  <si>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</si>
  <si>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</si>
  <si>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</si>
  <si>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</si>
  <si>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</si>
  <si>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</si>
  <si>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</si>
  <si>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</si>
  <si>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</si>
  <si>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</si>
  <si>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</si>
  <si>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</si>
  <si>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</si>
  <si>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</si>
  <si>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</si>
  <si>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</si>
  <si>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</si>
  <si>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</si>
  <si>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</si>
  <si>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</si>
  <si>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</si>
  <si>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</si>
  <si>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</si>
  <si>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</si>
  <si>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</si>
  <si>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</si>
  <si>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</si>
  <si>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</si>
  <si>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</si>
  <si>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</si>
  <si>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</si>
  <si>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</si>
  <si>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</si>
  <si>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</si>
  <si>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</si>
  <si>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</si>
  <si>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</si>
  <si>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</si>
  <si>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</si>
  <si>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</si>
  <si>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</si>
  <si>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</si>
  <si>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</si>
  <si>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</si>
  <si>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</si>
  <si>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</si>
  <si>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</si>
  <si>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</si>
  <si>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</si>
  <si>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</si>
  <si>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</si>
  <si>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</si>
  <si>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</si>
  <si>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</si>
  <si>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</si>
  <si>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</si>
  <si>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</si>
  <si>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</si>
  <si>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</si>
  <si>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</si>
  <si>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</si>
  <si>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</si>
  <si>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</si>
  <si>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</si>
  <si>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</si>
  <si>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</si>
  <si>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</si>
  <si>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</si>
  <si>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</si>
  <si>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</si>
  <si>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</si>
  <si>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</si>
  <si>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</si>
  <si>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</si>
  <si>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</si>
  <si>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</si>
  <si>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</si>
  <si>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</si>
  <si>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</si>
  <si>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</si>
  <si>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</si>
  <si>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</si>
  <si>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</si>
  <si>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</si>
  <si>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</si>
  <si>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</si>
  <si>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</si>
  <si>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</si>
  <si>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</si>
  <si>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</si>
  <si>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</si>
  <si>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</si>
  <si>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</si>
  <si>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</si>
  <si>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</si>
  <si>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</si>
  <si>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</si>
  <si>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</si>
  <si>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</si>
  <si>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</si>
  <si>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</si>
  <si>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</si>
  <si>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</si>
  <si>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</si>
  <si>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</si>
  <si>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</si>
  <si>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</si>
  <si>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</si>
  <si>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</si>
  <si>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</si>
  <si>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</si>
  <si>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</si>
  <si>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</si>
  <si>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</si>
  <si>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</si>
  <si>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</si>
  <si>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</si>
  <si>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</si>
  <si>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</si>
  <si>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</si>
  <si>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</si>
  <si>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</si>
  <si>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</si>
  <si>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</si>
  <si>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</si>
  <si>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</si>
  <si>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</si>
  <si>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</si>
  <si>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</si>
  <si>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</si>
  <si>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</si>
  <si>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</si>
  <si>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</si>
  <si>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</si>
  <si>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</si>
  <si>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</si>
  <si>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</si>
  <si>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</si>
  <si>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</si>
  <si>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</si>
  <si>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</si>
  <si>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</si>
  <si>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</si>
  <si>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</si>
  <si>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</si>
  <si>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</si>
  <si>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</si>
  <si>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</si>
  <si>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</si>
  <si>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</si>
  <si>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</si>
  <si>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</si>
  <si>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</si>
  <si>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</si>
  <si>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</si>
  <si>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</si>
  <si>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</si>
  <si>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</si>
  <si>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</si>
  <si>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</si>
  <si>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</si>
  <si>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</si>
  <si>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</si>
  <si>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</si>
  <si>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</si>
  <si>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</si>
  <si>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</si>
  <si>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</si>
  <si>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</si>
  <si>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</si>
  <si>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</si>
  <si>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</si>
  <si>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</si>
  <si>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</si>
  <si>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</si>
  <si>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</si>
  <si>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</si>
  <si>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</si>
  <si>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</si>
  <si>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</si>
  <si>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</si>
  <si>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</si>
  <si>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</si>
  <si>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</si>
  <si>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</si>
  <si>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</si>
  <si>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</si>
  <si>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</si>
  <si>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</si>
  <si>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</si>
  <si>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</si>
  <si>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</si>
  <si>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</si>
  <si>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</si>
  <si>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</si>
  <si>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</si>
  <si>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</si>
  <si>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</si>
  <si>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</si>
  <si>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</si>
  <si>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</si>
  <si>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</si>
  <si>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</si>
  <si>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</si>
  <si>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</si>
  <si>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</si>
  <si>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</si>
  <si>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</si>
  <si>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</si>
  <si>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</si>
  <si>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</si>
  <si>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</si>
  <si>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</si>
  <si>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</si>
  <si>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</si>
  <si>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</si>
  <si>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</si>
  <si>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</si>
  <si>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</si>
  <si>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</si>
  <si>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</si>
  <si>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</si>
  <si>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</si>
  <si>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</si>
  <si>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</si>
  <si>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</si>
  <si>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</si>
  <si>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</si>
  <si>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</si>
  <si>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</si>
  <si>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</si>
  <si>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</si>
  <si>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</si>
  <si>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</si>
  <si>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</si>
  <si>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</si>
  <si>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</si>
  <si>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</si>
  <si>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</si>
  <si>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</si>
  <si>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</si>
  <si>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</si>
  <si>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</si>
  <si>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</si>
  <si>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</si>
  <si>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</si>
  <si>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</si>
  <si>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</si>
  <si>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</si>
  <si>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</si>
  <si>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</si>
  <si>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</si>
  <si>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</si>
  <si>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</si>
  <si>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</si>
  <si>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</si>
  <si>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</si>
  <si>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</si>
  <si>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</si>
  <si>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</si>
  <si>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</si>
  <si>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</si>
  <si>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</si>
  <si>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</si>
  <si>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</si>
  <si>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</si>
  <si>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</si>
  <si>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</si>
  <si>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</si>
  <si>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</si>
  <si>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</si>
  <si>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</si>
  <si>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</si>
  <si>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</si>
  <si>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</si>
  <si>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</si>
  <si>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</si>
  <si>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</si>
  <si>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</si>
  <si>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</si>
  <si>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</si>
  <si>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</si>
  <si>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</si>
  <si>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</si>
  <si>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</si>
  <si>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</si>
  <si>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</si>
  <si>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</si>
  <si>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</si>
  <si>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</si>
  <si>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</si>
  <si>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</si>
  <si>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</si>
  <si>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</si>
  <si>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</si>
  <si>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</si>
  <si>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</si>
  <si>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</si>
  <si>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</si>
  <si>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</si>
  <si>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</si>
  <si>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</si>
  <si>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</si>
  <si>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</si>
  <si>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</si>
  <si>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</si>
  <si>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</si>
  <si>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</si>
  <si>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</si>
  <si>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</si>
  <si>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</si>
  <si>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</si>
  <si>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</si>
  <si>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</si>
  <si>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</si>
  <si>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</si>
  <si>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</si>
  <si>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</si>
  <si>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</si>
  <si>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</si>
  <si>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</si>
  <si>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</si>
  <si>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</si>
  <si>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</si>
  <si>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</si>
  <si>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</si>
  <si>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</si>
  <si>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</si>
  <si>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</si>
  <si>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</si>
  <si>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</si>
  <si>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</si>
  <si>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</si>
  <si>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</si>
  <si>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</si>
  <si>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</si>
  <si>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</si>
  <si>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</si>
  <si>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</si>
  <si>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</si>
  <si>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</si>
  <si>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</si>
  <si>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</si>
  <si>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</si>
  <si>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</si>
  <si>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</si>
  <si>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</si>
  <si>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</si>
  <si>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</si>
  <si>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</si>
  <si>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</si>
  <si>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</si>
  <si>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</si>
  <si>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</si>
  <si>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</si>
  <si>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</si>
  <si>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</si>
  <si>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</si>
  <si>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</si>
  <si>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</si>
  <si>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</si>
  <si>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</si>
  <si>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</si>
  <si>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</si>
  <si>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</si>
  <si>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</si>
  <si>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</si>
  <si>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</si>
  <si>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</si>
  <si>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</si>
  <si>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</si>
  <si>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</si>
  <si>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</si>
  <si>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</si>
  <si>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</si>
  <si>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</si>
  <si>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</si>
  <si>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</si>
  <si>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</si>
  <si>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</si>
  <si>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</si>
  <si>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</si>
  <si>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</si>
  <si>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</si>
  <si>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</si>
  <si>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</si>
  <si>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</si>
  <si>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</si>
  <si>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</si>
  <si>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</si>
  <si>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</si>
  <si>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</si>
  <si>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</si>
  <si>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</si>
  <si>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</si>
  <si>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</si>
  <si>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</si>
  <si>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</si>
  <si>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</si>
  <si>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</si>
  <si>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</si>
  <si>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</si>
  <si>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</si>
  <si>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</si>
  <si>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</si>
  <si>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</si>
  <si>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</si>
  <si>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</si>
  <si>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</si>
  <si>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</si>
  <si>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</si>
  <si>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</si>
  <si>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</si>
  <si>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</si>
  <si>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</si>
  <si>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</si>
  <si>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</si>
  <si>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</si>
  <si>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</si>
  <si>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</si>
  <si>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</si>
  <si>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</si>
  <si>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</si>
  <si>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</si>
  <si>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</si>
  <si>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</si>
  <si>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</si>
  <si>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</si>
  <si>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</si>
  <si>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</si>
  <si>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</si>
  <si>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</si>
  <si>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</si>
  <si>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</si>
  <si>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</si>
  <si>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</si>
  <si>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</si>
  <si>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</si>
  <si>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</si>
  <si>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</si>
  <si>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</si>
  <si>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</si>
  <si>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</si>
  <si>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</si>
  <si>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</si>
  <si>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</si>
  <si>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</si>
  <si>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</si>
  <si>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</si>
  <si>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</si>
  <si>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</si>
  <si>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</si>
  <si>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</si>
  <si>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</si>
  <si>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</si>
  <si>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</si>
  <si>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</si>
  <si>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</si>
  <si>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</si>
  <si>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</si>
  <si>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</si>
  <si>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</si>
  <si>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</si>
  <si>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</si>
  <si>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</si>
  <si>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</si>
  <si>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</si>
  <si>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</si>
  <si>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</si>
  <si>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</si>
  <si>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</si>
  <si>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</si>
  <si>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</si>
  <si>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</si>
  <si>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</si>
  <si>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</si>
  <si>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</si>
  <si>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</si>
  <si>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</si>
  <si>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</si>
  <si>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</si>
  <si>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</si>
  <si>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</si>
  <si>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</si>
  <si>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</si>
  <si>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</si>
  <si>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</si>
  <si>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</si>
  <si>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</si>
  <si>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</si>
  <si>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</si>
  <si>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</si>
  <si>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</si>
  <si>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</si>
  <si>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</si>
  <si>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</si>
  <si>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</si>
  <si>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</si>
  <si>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</si>
  <si>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</si>
  <si>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</si>
  <si>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</si>
  <si>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</si>
  <si>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</si>
  <si>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</si>
  <si>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</si>
  <si>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</si>
  <si>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</si>
  <si>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</si>
  <si>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</si>
  <si>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</si>
  <si>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</si>
  <si>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</si>
  <si>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</si>
  <si>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</si>
  <si>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</si>
  <si>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</si>
  <si>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</si>
  <si>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</si>
  <si>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</si>
  <si>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</si>
  <si>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</si>
  <si>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</si>
  <si>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</si>
  <si>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</si>
  <si>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</si>
  <si>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</si>
  <si>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</si>
  <si>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</si>
  <si>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</si>
  <si>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</si>
  <si>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</si>
  <si>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</si>
  <si>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</si>
  <si>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</si>
  <si>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</si>
  <si>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</si>
  <si>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</si>
  <si>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</si>
  <si>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</si>
  <si>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</si>
  <si>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</si>
  <si>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</si>
  <si>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</si>
  <si>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</si>
  <si>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</si>
  <si>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</si>
  <si>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</si>
  <si>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</si>
  <si>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</si>
  <si>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</si>
  <si>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</si>
  <si>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</si>
  <si>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</si>
  <si>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</si>
  <si>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</si>
  <si>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</si>
  <si>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</si>
  <si>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</si>
  <si>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</si>
  <si>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</si>
  <si>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</si>
  <si>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</si>
  <si>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</si>
  <si>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</si>
  <si>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</si>
  <si>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</si>
  <si>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</si>
  <si>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</si>
  <si>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</si>
  <si>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</si>
  <si>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</si>
  <si>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</si>
  <si>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</si>
  <si>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</si>
  <si>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</si>
  <si>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</si>
  <si>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</si>
  <si>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</si>
  <si>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</si>
  <si>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</si>
  <si>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</si>
  <si>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</si>
  <si>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</si>
  <si>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</si>
  <si>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</si>
  <si>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</si>
  <si>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</si>
  <si>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</si>
  <si>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</si>
  <si>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</si>
  <si>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</si>
  <si>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</si>
  <si>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</si>
  <si>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</si>
  <si>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</si>
  <si>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</si>
  <si>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</si>
  <si>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</si>
  <si>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</si>
  <si>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</si>
  <si>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</si>
  <si>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</si>
  <si>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</si>
  <si>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</si>
  <si>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</si>
  <si>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</si>
  <si>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</si>
  <si>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</si>
  <si>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</si>
  <si>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</si>
  <si>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</si>
  <si>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</si>
  <si>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</si>
  <si>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</si>
  <si>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</si>
  <si>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</si>
  <si>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</si>
  <si>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</si>
  <si>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</si>
  <si>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</si>
  <si>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</si>
  <si>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</si>
  <si>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</si>
  <si>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</si>
  <si>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</si>
  <si>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</si>
  <si>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</si>
  <si>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</si>
  <si>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</si>
  <si>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</si>
  <si>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</si>
  <si>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</si>
  <si>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</si>
  <si>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</si>
  <si>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</si>
  <si>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</si>
  <si>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</si>
  <si>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</si>
  <si>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</si>
  <si>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</si>
  <si>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</si>
  <si>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</si>
  <si>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</si>
  <si>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</si>
  <si>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</si>
  <si>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</si>
  <si>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</si>
  <si>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</si>
  <si>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</si>
  <si>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</si>
  <si>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</si>
  <si>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</si>
  <si>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</si>
  <si>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</si>
  <si>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</si>
  <si>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</si>
  <si>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</si>
  <si>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</si>
  <si>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</si>
  <si>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</si>
  <si>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</si>
  <si>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</si>
  <si>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</si>
  <si>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</si>
  <si>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</si>
  <si>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</si>
  <si>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</si>
  <si>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</si>
  <si>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</si>
  <si>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</si>
  <si>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</si>
  <si>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</si>
  <si>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</si>
  <si>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</si>
  <si>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</si>
  <si>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</si>
  <si>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</si>
  <si>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</si>
  <si>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</si>
  <si>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</si>
  <si>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</si>
  <si>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</si>
  <si>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</si>
  <si>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</si>
  <si>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</si>
  <si>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</si>
  <si>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</si>
  <si>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</si>
  <si>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</si>
  <si>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</si>
  <si>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</si>
  <si>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</si>
  <si>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</si>
  <si>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</si>
  <si>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</si>
  <si>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</si>
  <si>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</si>
  <si>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</si>
  <si>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</si>
  <si>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</si>
  <si>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</si>
  <si>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</si>
  <si>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</si>
  <si>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</si>
  <si>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</si>
  <si>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</si>
  <si>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</si>
  <si>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</si>
  <si>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</si>
  <si>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</si>
  <si>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</si>
  <si>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</si>
  <si>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</si>
  <si>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</si>
  <si>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</si>
  <si>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</si>
  <si>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</si>
  <si>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</si>
  <si>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</si>
  <si>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</si>
  <si>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</si>
  <si>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</si>
  <si>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</si>
  <si>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</si>
  <si>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</si>
  <si>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</si>
  <si>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</si>
  <si>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</si>
  <si>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</si>
  <si>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</si>
  <si>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</si>
  <si>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</si>
  <si>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</si>
  <si>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</si>
  <si>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</si>
  <si>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</si>
  <si>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</si>
  <si>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</si>
  <si>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</si>
  <si>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</si>
  <si>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</si>
  <si>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</si>
  <si>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</si>
  <si>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</si>
  <si>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</si>
  <si>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</si>
  <si>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</si>
  <si>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</si>
  <si>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</si>
  <si>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</si>
  <si>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</si>
  <si>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</si>
  <si>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</si>
  <si>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</si>
  <si>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</si>
  <si>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</si>
  <si>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</si>
  <si>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</si>
  <si>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</si>
  <si>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</si>
  <si>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</si>
  <si>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</si>
  <si>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</si>
  <si>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</si>
  <si>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</si>
  <si>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</si>
  <si>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</si>
  <si>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</si>
  <si>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</si>
  <si>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</si>
  <si>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</si>
  <si>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</si>
  <si>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</si>
  <si>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</si>
  <si>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</si>
  <si>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</si>
  <si>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</si>
  <si>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</si>
  <si>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</si>
  <si>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</si>
  <si>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</si>
  <si>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</si>
  <si>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</si>
  <si>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</si>
  <si>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</si>
  <si>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</si>
  <si>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</si>
  <si>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</si>
  <si>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</si>
  <si>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</si>
  <si>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</si>
  <si>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</si>
  <si>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</si>
  <si>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</si>
  <si>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</si>
  <si>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</si>
  <si>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</si>
  <si>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</si>
  <si>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</si>
  <si>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</si>
  <si>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</si>
  <si>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</si>
  <si>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</si>
  <si>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</si>
  <si>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</si>
  <si>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</si>
  <si>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</si>
  <si>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</si>
  <si>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</si>
  <si>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</si>
  <si>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</si>
  <si>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</si>
  <si>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</si>
  <si>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</si>
  <si>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</si>
  <si>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</si>
  <si>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</si>
  <si>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</si>
  <si>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</si>
  <si>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</si>
  <si>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</si>
  <si>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</si>
  <si>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</si>
  <si>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</si>
  <si>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</si>
  <si>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</si>
  <si>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</si>
  <si>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</si>
  <si>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</si>
  <si>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</si>
  <si>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</si>
  <si>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</si>
  <si>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</si>
  <si>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</si>
  <si>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</si>
  <si>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</si>
  <si>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</si>
  <si>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</si>
  <si>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</si>
  <si>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</si>
  <si>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</si>
  <si>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</si>
  <si>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</si>
  <si>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</si>
  <si>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</si>
  <si>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</si>
  <si>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</si>
  <si>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</si>
  <si>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</si>
  <si>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</si>
  <si>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</si>
  <si>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</si>
  <si>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</si>
  <si>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</si>
  <si>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</si>
  <si>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</si>
  <si>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</si>
  <si>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</si>
  <si>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</si>
  <si>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</si>
  <si>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</si>
  <si>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</si>
  <si>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</si>
  <si>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</si>
  <si>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</si>
  <si>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</si>
  <si>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</si>
  <si>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</si>
  <si>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</si>
  <si>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</si>
  <si>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</si>
  <si>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</si>
  <si>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</si>
  <si>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</si>
  <si>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</si>
  <si>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</si>
  <si>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</si>
  <si>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</si>
  <si>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</si>
  <si>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</si>
  <si>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</si>
  <si>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</si>
  <si>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</si>
  <si>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</si>
  <si>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</si>
  <si>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</si>
  <si>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</si>
  <si>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</si>
  <si>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</si>
  <si>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</si>
  <si>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</si>
  <si>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</si>
  <si>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</si>
  <si>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</si>
  <si>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</si>
  <si>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</si>
  <si>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</si>
  <si>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</si>
  <si>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</si>
  <si>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</si>
  <si>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</si>
  <si>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</si>
  <si>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</si>
  <si>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</si>
  <si>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</si>
  <si>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</si>
  <si>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</si>
  <si>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</si>
  <si>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</si>
  <si>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</si>
  <si>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</si>
  <si>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</si>
  <si>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</si>
  <si>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</si>
  <si>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</si>
  <si>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</si>
  <si>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</si>
  <si>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</si>
  <si>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</si>
  <si>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</si>
  <si>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</si>
  <si>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</si>
  <si>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</si>
  <si>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</si>
  <si>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</si>
  <si>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</si>
  <si>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</si>
  <si>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</si>
  <si>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</si>
  <si>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</si>
  <si>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</si>
  <si>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</si>
  <si>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</si>
  <si>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</si>
  <si>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</si>
  <si>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</si>
  <si>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</si>
  <si>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</si>
  <si>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</si>
  <si>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</si>
  <si>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</si>
  <si>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</si>
  <si>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</si>
  <si>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</si>
  <si>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</si>
  <si>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</si>
  <si>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</si>
  <si>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</si>
  <si>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</si>
  <si>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</si>
  <si>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</si>
  <si>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</si>
  <si>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</si>
  <si>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</si>
  <si>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</si>
  <si>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</si>
  <si>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</si>
  <si>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</si>
  <si>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</si>
  <si>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</si>
  <si>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</si>
  <si>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</si>
  <si>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</si>
  <si>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</si>
  <si>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</si>
  <si>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</si>
  <si>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</si>
  <si>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</si>
  <si>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</si>
  <si>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</si>
  <si>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</si>
  <si>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</si>
  <si>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</si>
  <si>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</si>
  <si>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</si>
  <si>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</si>
  <si>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</si>
  <si>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</si>
  <si>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</si>
  <si>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</si>
  <si>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</si>
  <si>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</si>
  <si>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</si>
  <si>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</si>
  <si>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</si>
  <si>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</si>
  <si>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</si>
  <si>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</si>
  <si>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</si>
  <si>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</si>
  <si>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</si>
  <si>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</si>
  <si>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</si>
  <si>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</si>
  <si>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</si>
  <si>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</si>
  <si>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</si>
  <si>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</si>
  <si>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</si>
  <si>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</si>
  <si>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</si>
  <si>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</si>
  <si>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</si>
  <si>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</si>
  <si>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</si>
  <si>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</si>
  <si>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</si>
  <si>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</si>
  <si>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</si>
  <si>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</si>
  <si>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</si>
  <si>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</si>
  <si>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</si>
  <si>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</si>
  <si>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</si>
  <si>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</si>
  <si>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</si>
  <si>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</si>
  <si>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</si>
  <si>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</si>
  <si>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</si>
  <si>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</si>
  <si>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</si>
  <si>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</si>
  <si>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</si>
  <si>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</si>
  <si>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</si>
  <si>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</si>
  <si>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</si>
  <si>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</si>
  <si>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</si>
  <si>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</si>
  <si>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</si>
  <si>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</si>
  <si>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</si>
  <si>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</si>
  <si>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</si>
  <si>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</si>
  <si>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</si>
  <si>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</si>
  <si>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</si>
  <si>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</si>
  <si>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</si>
  <si>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</si>
  <si>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</si>
  <si>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</si>
  <si>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</si>
  <si>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</si>
  <si>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</si>
  <si>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</si>
  <si>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</si>
  <si>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</si>
  <si>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</si>
  <si>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</si>
  <si>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</si>
  <si>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</si>
  <si>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</si>
  <si>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</si>
  <si>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</si>
  <si>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</si>
  <si>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</si>
  <si>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</si>
  <si>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</si>
  <si>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</si>
  <si>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</si>
  <si>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</si>
  <si>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</si>
  <si>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</si>
  <si>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</si>
  <si>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</si>
  <si>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</si>
  <si>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</si>
  <si>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</si>
  <si>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</si>
  <si>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</si>
  <si>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</si>
  <si>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</si>
  <si>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</si>
  <si>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</si>
  <si>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</si>
  <si>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</si>
  <si>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</si>
  <si>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</si>
  <si>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</si>
  <si>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</si>
  <si>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</si>
  <si>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</si>
  <si>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</si>
  <si>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</si>
  <si>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</si>
  <si>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</si>
  <si>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</si>
  <si>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</si>
  <si>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</si>
  <si>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</si>
  <si>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</si>
  <si>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</si>
  <si>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</si>
  <si>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</si>
  <si>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</si>
  <si>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</si>
  <si>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</si>
  <si>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</si>
  <si>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</si>
  <si>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</si>
  <si>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</si>
  <si>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</si>
  <si>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</si>
  <si>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</si>
  <si>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</si>
  <si>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</si>
  <si>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</si>
  <si>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</si>
  <si>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</si>
  <si>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</si>
  <si>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</si>
  <si>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</si>
  <si>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</si>
  <si>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</si>
  <si>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</si>
  <si>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</si>
  <si>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</si>
  <si>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</si>
  <si>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</si>
  <si>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</si>
  <si>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</si>
  <si>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</si>
  <si>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</si>
  <si>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</si>
  <si>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</si>
  <si>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</si>
  <si>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</si>
  <si>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</si>
  <si>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</si>
  <si>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</si>
  <si>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</si>
  <si>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</si>
  <si>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</si>
  <si>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</si>
  <si>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</si>
  <si>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</si>
  <si>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</si>
  <si>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</si>
  <si>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</si>
  <si>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</si>
  <si>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</si>
  <si>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</si>
  <si>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</si>
  <si>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</si>
  <si>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</si>
  <si>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</si>
  <si>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</si>
  <si>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</si>
  <si>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</si>
  <si>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</si>
  <si>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</si>
  <si>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</si>
  <si>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</si>
  <si>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</si>
  <si>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</si>
  <si>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</si>
  <si>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</si>
  <si>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</si>
  <si>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</si>
  <si>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</si>
  <si>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</si>
  <si>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</si>
  <si>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</si>
  <si>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</si>
  <si>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</si>
  <si>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</si>
  <si>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</si>
  <si>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</si>
  <si>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</si>
  <si>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</si>
  <si>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</si>
  <si>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</si>
  <si>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</si>
  <si>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</si>
  <si>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</si>
  <si>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</si>
  <si>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</si>
  <si>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</si>
  <si>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</si>
  <si>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</si>
  <si>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</si>
  <si>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</si>
  <si>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</si>
  <si>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</si>
  <si>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</si>
  <si>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</si>
  <si>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</si>
  <si>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</si>
  <si>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</si>
  <si>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</si>
  <si>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</si>
  <si>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</si>
  <si>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</si>
  <si>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</si>
  <si>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</si>
  <si>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</si>
  <si>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</si>
  <si>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</si>
  <si>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</si>
  <si>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</si>
  <si>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</si>
  <si>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</si>
  <si>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</si>
  <si>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</si>
  <si>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</si>
  <si>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</si>
  <si>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</si>
  <si>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</si>
  <si>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</si>
  <si>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</si>
  <si>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</si>
  <si>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</si>
  <si>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</si>
  <si>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</si>
  <si>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</si>
  <si>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</si>
  <si>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</si>
  <si>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</si>
  <si>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</si>
  <si>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</si>
  <si>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</si>
  <si>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</si>
  <si>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</si>
  <si>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</si>
  <si>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</si>
  <si>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</si>
  <si>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</si>
  <si>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</si>
  <si>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</si>
  <si>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</si>
  <si>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</si>
  <si>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</si>
  <si>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</si>
  <si>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</si>
  <si>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</si>
  <si>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</si>
  <si>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</si>
  <si>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</si>
  <si>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</si>
  <si>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</si>
  <si>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</si>
  <si>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</si>
  <si>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</si>
  <si>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</si>
  <si>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</si>
  <si>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</si>
  <si>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</si>
  <si>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</si>
  <si>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</si>
  <si>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</si>
  <si>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</si>
  <si>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</si>
  <si>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</si>
  <si>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</si>
  <si>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</si>
  <si>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</si>
  <si>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</si>
  <si>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</si>
  <si>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</si>
  <si>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</si>
  <si>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</si>
  <si>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</si>
  <si>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</si>
  <si>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</si>
  <si>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</si>
  <si>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</si>
  <si>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</si>
  <si>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</si>
  <si>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</si>
  <si>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</si>
  <si>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</si>
  <si>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</si>
  <si>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</si>
  <si>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</si>
  <si>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</si>
  <si>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</si>
  <si>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</si>
  <si>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</si>
  <si>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</si>
  <si>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</si>
  <si>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</si>
  <si>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</si>
  <si>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</si>
  <si>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</si>
  <si>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</si>
  <si>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</si>
  <si>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</si>
  <si>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</si>
  <si>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</si>
  <si>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</si>
  <si>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</si>
  <si>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</si>
  <si>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</si>
  <si>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</si>
  <si>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</si>
  <si>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</si>
  <si>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</si>
  <si>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</si>
  <si>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</si>
  <si>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</si>
  <si>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</si>
  <si>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</si>
  <si>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</si>
  <si>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</si>
  <si>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</si>
  <si>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</si>
  <si>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</si>
  <si>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</si>
  <si>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</si>
  <si>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</si>
  <si>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</si>
  <si>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</si>
  <si>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</si>
  <si>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</si>
  <si>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</si>
  <si>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</si>
  <si>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</si>
  <si>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</si>
  <si>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</si>
  <si>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</si>
  <si>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</si>
  <si>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</si>
  <si>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</si>
  <si>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</si>
  <si>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</si>
  <si>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</si>
  <si>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</si>
  <si>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</si>
  <si>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</si>
  <si>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</si>
  <si>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</si>
  <si>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</si>
  <si>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</si>
  <si>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</si>
  <si>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</si>
  <si>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</si>
  <si>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</si>
  <si>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</si>
  <si>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</si>
  <si>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</si>
  <si>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</si>
  <si>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</si>
  <si>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</si>
  <si>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</si>
  <si>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</si>
  <si>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</si>
  <si>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</si>
  <si>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</si>
  <si>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</si>
  <si>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</si>
  <si>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</si>
  <si>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</si>
  <si>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</si>
  <si>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</si>
  <si>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</si>
  <si>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</si>
  <si>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</si>
  <si>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</si>
  <si>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</si>
  <si>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</si>
  <si>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</si>
  <si>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</si>
  <si>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</si>
  <si>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</si>
  <si>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</si>
  <si>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</si>
  <si>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</si>
  <si>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</si>
  <si>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</si>
  <si>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</si>
  <si>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</si>
  <si>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</si>
  <si>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</si>
  <si>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</si>
  <si>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</si>
  <si>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</si>
  <si>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</si>
  <si>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</si>
  <si>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</si>
  <si>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</si>
  <si>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</si>
  <si>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</si>
  <si>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</si>
  <si>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</si>
  <si>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</si>
  <si>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</si>
  <si>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</si>
  <si>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</si>
  <si>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</si>
  <si>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</si>
  <si>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</si>
  <si>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</si>
  <si>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</si>
  <si>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</si>
  <si>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</si>
  <si>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</si>
  <si>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</si>
  <si>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</si>
  <si>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</si>
  <si>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</si>
  <si>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</si>
  <si>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</si>
  <si>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</si>
  <si>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</si>
  <si>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</si>
  <si>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</si>
  <si>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</si>
  <si>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</si>
  <si>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</si>
  <si>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</si>
  <si>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</si>
  <si>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</si>
  <si>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</si>
  <si>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</si>
  <si>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</si>
  <si>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</si>
  <si>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</si>
  <si>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</si>
  <si>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</si>
  <si>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</si>
  <si>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</si>
  <si>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</si>
  <si>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</si>
  <si>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</si>
  <si>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</si>
  <si>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</si>
  <si>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</si>
  <si>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</si>
  <si>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</si>
  <si>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</si>
  <si>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</si>
  <si>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</si>
  <si>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</si>
  <si>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</si>
  <si>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</si>
  <si>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</si>
  <si>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</si>
  <si>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</si>
  <si>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</si>
  <si>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</si>
  <si>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</si>
  <si>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</si>
  <si>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</si>
  <si>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</si>
  <si>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</si>
  <si>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</si>
  <si>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</si>
  <si>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</si>
  <si>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</si>
  <si>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</si>
  <si>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</si>
  <si>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</si>
  <si>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</si>
  <si>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</si>
  <si>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</si>
  <si>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</si>
  <si>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</si>
  <si>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</si>
  <si>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</si>
  <si>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</si>
  <si>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</si>
  <si>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</si>
  <si>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</si>
  <si>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</si>
  <si>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</si>
  <si>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</si>
  <si>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</si>
  <si>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</si>
  <si>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</si>
  <si>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</si>
  <si>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</si>
  <si>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</si>
  <si>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</si>
  <si>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</si>
  <si>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</si>
  <si>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</si>
  <si>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</si>
  <si>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</si>
  <si>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</si>
  <si>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</si>
  <si>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</si>
  <si>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</si>
  <si>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</si>
  <si>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</si>
  <si>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</si>
  <si>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</si>
  <si>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</si>
  <si>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</si>
  <si>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</si>
  <si>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</si>
  <si>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</si>
  <si>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</si>
  <si>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</si>
  <si>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</si>
  <si>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</si>
  <si>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</si>
  <si>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</si>
  <si>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</si>
  <si>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</si>
  <si>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</si>
  <si>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</si>
  <si>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</si>
  <si>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</si>
  <si>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</si>
  <si>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</si>
  <si>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</si>
  <si>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</si>
  <si>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</si>
  <si>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</si>
  <si>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</si>
  <si>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</si>
  <si>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</si>
  <si>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</si>
  <si>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</si>
  <si>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</si>
  <si>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</si>
  <si>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</si>
  <si>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</si>
  <si>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</si>
  <si>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</si>
  <si>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</si>
  <si>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</si>
  <si>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</si>
  <si>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</si>
  <si>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</si>
  <si>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</si>
  <si>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</si>
  <si>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</si>
  <si>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</si>
  <si>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</si>
  <si>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</si>
  <si>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</si>
  <si>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</si>
  <si>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</si>
  <si>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</si>
  <si>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</si>
  <si>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</si>
  <si>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</si>
  <si>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</si>
  <si>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</si>
  <si>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</si>
  <si>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</si>
  <si>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</si>
  <si>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</si>
  <si>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</si>
  <si>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</si>
  <si>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</si>
  <si>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</si>
  <si>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</si>
  <si>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</si>
  <si>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</si>
  <si>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</si>
  <si>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</si>
  <si>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</si>
  <si>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</si>
  <si>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</si>
  <si>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</si>
  <si>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</si>
  <si>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</si>
  <si>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</si>
  <si>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</si>
  <si>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</si>
  <si>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</si>
  <si>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</si>
  <si>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</si>
  <si>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</si>
  <si>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</si>
  <si>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</si>
  <si>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</si>
  <si>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</si>
  <si>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</si>
  <si>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</si>
  <si>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</si>
  <si>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</si>
  <si>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</si>
  <si>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</si>
  <si>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</si>
  <si>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</si>
  <si>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</si>
  <si>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</si>
  <si>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</si>
  <si>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</si>
  <si>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</si>
  <si>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</si>
  <si>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</si>
  <si>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</si>
  <si>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</si>
  <si>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</si>
  <si>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</si>
  <si>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</si>
  <si>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</si>
  <si>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</si>
  <si>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</si>
  <si>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</si>
  <si>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</si>
  <si>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</si>
  <si>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</si>
  <si>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</si>
  <si>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</si>
  <si>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</si>
  <si>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</si>
  <si>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</si>
  <si>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</si>
  <si>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</si>
  <si>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</si>
  <si>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</si>
  <si>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</si>
  <si>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</si>
  <si>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</si>
  <si>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</si>
  <si>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</si>
  <si>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</si>
  <si>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</si>
  <si>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</si>
  <si>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</si>
  <si>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</si>
  <si>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</si>
  <si>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</si>
  <si>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</si>
  <si>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</si>
  <si>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</si>
  <si>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</si>
  <si>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</si>
  <si>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</si>
  <si>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</si>
  <si>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</si>
  <si>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</si>
  <si>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</si>
  <si>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</si>
  <si>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</si>
  <si>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</si>
  <si>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</si>
  <si>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</si>
  <si>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</si>
  <si>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</si>
  <si>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</si>
  <si>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</si>
  <si>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</si>
  <si>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</si>
  <si>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</si>
  <si>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</si>
  <si>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</si>
  <si>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</si>
  <si>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</si>
  <si>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</si>
  <si>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</si>
  <si>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</si>
  <si>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</si>
  <si>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</si>
  <si>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</si>
  <si>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</si>
  <si>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</si>
  <si>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</si>
  <si>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</si>
  <si>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</si>
  <si>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</si>
  <si>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</si>
  <si>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</si>
  <si>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</si>
  <si>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</si>
  <si>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</si>
  <si>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</si>
  <si>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</si>
  <si>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</si>
  <si>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</si>
  <si>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</si>
  <si>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</si>
  <si>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</si>
  <si>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</si>
  <si>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</si>
  <si>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</si>
  <si>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</si>
  <si>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</si>
  <si>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</si>
  <si>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</si>
  <si>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</si>
  <si>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</si>
  <si>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</si>
  <si>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</si>
  <si>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</si>
  <si>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</si>
  <si>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</si>
  <si>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</si>
  <si>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</si>
  <si>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</si>
  <si>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</si>
  <si>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</si>
  <si>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</si>
  <si>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</si>
  <si>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</si>
  <si>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</si>
  <si>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</si>
  <si>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</si>
  <si>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</si>
  <si>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</si>
  <si>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</si>
  <si>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</si>
  <si>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</si>
  <si>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</si>
  <si>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</si>
  <si>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</si>
  <si>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</si>
  <si>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</si>
  <si>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</si>
  <si>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</si>
  <si>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</si>
  <si>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</si>
  <si>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</si>
  <si>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</si>
  <si>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</si>
  <si>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</si>
  <si>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</si>
  <si>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</si>
  <si>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</si>
  <si>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</si>
  <si>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</si>
  <si>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</si>
  <si>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</si>
  <si>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</si>
  <si>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</si>
  <si>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</si>
  <si>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</si>
  <si>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</si>
  <si>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</si>
  <si>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</si>
  <si>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</si>
  <si>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</si>
  <si>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</si>
  <si>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</si>
  <si>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</si>
  <si>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</si>
  <si>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</si>
  <si>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</si>
  <si>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</si>
  <si>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</si>
  <si>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</si>
  <si>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</si>
  <si>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</si>
  <si>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</si>
  <si>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</si>
  <si>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</si>
  <si>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</si>
  <si>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</si>
  <si>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</si>
  <si>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</si>
  <si>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</si>
  <si>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</si>
  <si>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</si>
  <si>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</si>
  <si>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</si>
  <si>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</si>
  <si>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</si>
  <si>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</si>
  <si>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</si>
  <si>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</si>
  <si>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</si>
  <si>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</si>
  <si>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</si>
  <si>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</si>
  <si>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</si>
  <si>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</si>
  <si>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</si>
  <si>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</si>
  <si>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</si>
  <si>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</si>
  <si>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</si>
  <si>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</si>
  <si>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</si>
  <si>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</si>
  <si>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</si>
  <si>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</si>
  <si>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</si>
  <si>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</si>
  <si>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</si>
  <si>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</si>
  <si>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</si>
  <si>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</si>
  <si>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</si>
  <si>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</si>
  <si>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</si>
  <si>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</si>
  <si>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</si>
  <si>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</si>
  <si>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</si>
  <si>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</si>
  <si>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</si>
  <si>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</si>
  <si>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</si>
  <si>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</si>
  <si>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</si>
  <si>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</si>
  <si>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</si>
  <si>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</si>
  <si>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</si>
  <si>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</si>
  <si>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</si>
  <si>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</si>
  <si>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</si>
  <si>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</si>
  <si>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</si>
  <si>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</si>
  <si>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</si>
  <si>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</si>
  <si>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</si>
  <si>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</si>
  <si>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</si>
  <si>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</si>
  <si>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</si>
  <si>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</si>
  <si>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</si>
  <si>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</si>
  <si>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</si>
  <si>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</si>
  <si>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</si>
  <si>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</si>
  <si>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</si>
  <si>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</si>
  <si>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</si>
  <si>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</si>
  <si>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</si>
  <si>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</si>
  <si>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</si>
  <si>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</si>
  <si>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</si>
  <si>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</si>
  <si>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</si>
  <si>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</si>
  <si>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</si>
  <si>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</si>
  <si>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</si>
  <si>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</si>
  <si>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</si>
  <si>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</si>
  <si>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</si>
  <si>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</si>
  <si>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</si>
  <si>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</si>
  <si>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</si>
  <si>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</si>
  <si>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</si>
  <si>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</si>
  <si>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</si>
  <si>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</si>
  <si>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</si>
  <si>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</si>
  <si>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</si>
  <si>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</si>
  <si>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</si>
  <si>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</si>
  <si>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</si>
  <si>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</si>
  <si>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</si>
  <si>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</si>
  <si>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</si>
  <si>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</si>
  <si>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</si>
  <si>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</si>
  <si>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</si>
  <si>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</si>
  <si>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</si>
  <si>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</si>
  <si>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</si>
  <si>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</si>
  <si>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</si>
  <si>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</si>
  <si>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</si>
  <si>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</si>
  <si>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</si>
  <si>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</si>
  <si>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</si>
  <si>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</si>
  <si>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</si>
  <si>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</si>
  <si>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</si>
  <si>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</si>
  <si>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</si>
  <si>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</si>
  <si>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</si>
  <si>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</si>
  <si>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</si>
  <si>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</si>
  <si>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</si>
  <si>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</si>
  <si>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</si>
  <si>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</si>
  <si>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</si>
  <si>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</si>
  <si>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</si>
  <si>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</si>
  <si>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</si>
  <si>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</si>
  <si>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</si>
  <si>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</si>
  <si>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</si>
  <si>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</si>
  <si>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</si>
  <si>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</si>
  <si>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</si>
  <si>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</si>
  <si>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</si>
  <si>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</si>
  <si>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</si>
  <si>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</si>
  <si>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</si>
  <si>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</si>
  <si>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</si>
  <si>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</si>
  <si>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</si>
  <si>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</si>
  <si>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</si>
  <si>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</si>
  <si>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</si>
  <si>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</si>
  <si>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</si>
  <si>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</si>
  <si>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</si>
  <si>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</si>
  <si>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</si>
  <si>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</si>
  <si>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</si>
  <si>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</si>
  <si>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</si>
  <si>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</si>
  <si>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</si>
  <si>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</si>
  <si>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</si>
  <si>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</si>
  <si>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</si>
  <si>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</si>
  <si>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</si>
  <si>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</si>
  <si>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</si>
  <si>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</si>
  <si>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</si>
  <si>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</si>
  <si>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</si>
  <si>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</si>
  <si>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</si>
  <si>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</si>
  <si>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</si>
  <si>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</si>
  <si>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</si>
  <si>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</si>
  <si>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</si>
  <si>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</si>
  <si>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</si>
  <si>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</si>
  <si>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</si>
  <si>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</si>
  <si>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</si>
  <si>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</si>
  <si>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</si>
  <si>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</si>
  <si>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</si>
  <si>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</si>
  <si>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</si>
  <si>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</si>
  <si>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</si>
  <si>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</si>
  <si>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</si>
  <si>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</si>
  <si>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</si>
  <si>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</si>
  <si>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</si>
  <si>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</si>
  <si>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</si>
  <si>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</si>
  <si>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</si>
  <si>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</si>
  <si>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</si>
  <si>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</si>
  <si>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</si>
  <si>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</si>
  <si>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</si>
  <si>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</si>
  <si>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</si>
  <si>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</si>
  <si>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</si>
  <si>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</si>
  <si>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</si>
  <si>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</si>
  <si>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</si>
  <si>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</si>
  <si>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</si>
  <si>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</si>
  <si>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</si>
  <si>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</si>
  <si>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</si>
  <si>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</si>
  <si>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</si>
  <si>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</si>
  <si>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</si>
  <si>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</si>
  <si>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</si>
  <si>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</si>
  <si>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</si>
  <si>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</si>
  <si>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</si>
  <si>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</si>
  <si>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</si>
  <si>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</si>
  <si>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</si>
  <si>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</si>
  <si>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</si>
  <si>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</si>
  <si>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</si>
  <si>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</si>
  <si>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</si>
  <si>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</si>
  <si>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</si>
  <si>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</si>
  <si>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</si>
  <si>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</si>
  <si>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</si>
  <si>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</si>
  <si>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</si>
  <si>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</si>
  <si>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</si>
  <si>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</si>
  <si>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</si>
  <si>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</si>
  <si>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</si>
  <si>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</si>
  <si>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</si>
  <si>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</si>
  <si>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</si>
  <si>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</si>
  <si>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</si>
  <si>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</si>
  <si>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</si>
  <si>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</si>
  <si>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</si>
  <si>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</si>
  <si>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</si>
  <si>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</si>
  <si>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</si>
  <si>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</si>
  <si>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</si>
  <si>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</si>
  <si>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</si>
  <si>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</si>
  <si>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</si>
  <si>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</si>
  <si>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</si>
  <si>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</si>
  <si>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</si>
  <si>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</si>
  <si>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</si>
  <si>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</si>
  <si>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</si>
  <si>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</si>
  <si>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</si>
  <si>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</si>
  <si>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</si>
  <si>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</si>
  <si>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</si>
  <si>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</si>
  <si>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</si>
  <si>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</si>
  <si>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</si>
  <si>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</si>
  <si>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</si>
  <si>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</si>
  <si>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</si>
  <si>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</si>
  <si>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</si>
  <si>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</si>
  <si>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</si>
  <si>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</si>
  <si>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</si>
  <si>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</si>
  <si>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</si>
  <si>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</si>
  <si>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</si>
  <si>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</si>
  <si>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</si>
  <si>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</si>
  <si>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</si>
  <si>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</si>
  <si>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</si>
  <si>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</si>
  <si>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</si>
  <si>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</si>
  <si>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</si>
  <si>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</si>
  <si>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</si>
  <si>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</si>
  <si>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</si>
  <si>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</si>
  <si>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</si>
  <si>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</si>
  <si>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</si>
  <si>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</si>
  <si>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</si>
  <si>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</si>
  <si>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</si>
  <si>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</si>
  <si>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</si>
  <si>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</si>
  <si>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</si>
  <si>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</si>
  <si>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</si>
  <si>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</si>
  <si>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</si>
  <si>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</si>
  <si>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</si>
  <si>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</si>
  <si>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</si>
  <si>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</si>
  <si>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</si>
  <si>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</si>
  <si>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</si>
  <si>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</si>
  <si>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</si>
  <si>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</si>
  <si>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</si>
  <si>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</si>
  <si>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</si>
  <si>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</si>
  <si>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</si>
  <si>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</si>
  <si>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</si>
  <si>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</si>
  <si>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</si>
  <si>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</si>
  <si>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</si>
  <si>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</si>
  <si>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</si>
  <si>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</si>
  <si>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</si>
  <si>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</si>
  <si>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</si>
  <si>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</si>
  <si>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</si>
  <si>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</si>
  <si>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</si>
  <si>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</si>
  <si>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</si>
  <si>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</si>
  <si>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</si>
  <si>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</si>
  <si>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</si>
  <si>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</si>
  <si>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</si>
  <si>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</si>
  <si>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</si>
  <si>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</si>
  <si>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</si>
  <si>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</si>
  <si>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</si>
  <si>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</si>
  <si>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</si>
  <si>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</si>
  <si>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</si>
  <si>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</si>
  <si>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</si>
  <si>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</si>
  <si>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</si>
  <si>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</si>
  <si>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</si>
  <si>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</si>
  <si>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</si>
  <si>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</si>
  <si>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</si>
  <si>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</si>
  <si>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</si>
  <si>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</si>
  <si>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</si>
  <si>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</si>
  <si>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</si>
  <si>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</si>
  <si>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</si>
  <si>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</si>
  <si>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</si>
  <si>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</si>
  <si>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</si>
  <si>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</si>
  <si>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</si>
  <si>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</si>
  <si>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</si>
  <si>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</si>
  <si>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</si>
  <si>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</si>
  <si>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</si>
  <si>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</si>
  <si>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</si>
  <si>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</si>
  <si>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</si>
  <si>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</si>
  <si>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</si>
  <si>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</si>
  <si>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</si>
  <si>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</si>
  <si>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</si>
  <si>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</si>
  <si>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</si>
  <si>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</si>
  <si>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</si>
  <si>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</si>
  <si>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</si>
  <si>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</si>
  <si>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</si>
  <si>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</si>
  <si>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</si>
  <si>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</si>
  <si>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</si>
  <si>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</si>
  <si>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</si>
  <si>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</si>
  <si>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</si>
  <si>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</si>
  <si>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</si>
  <si>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</si>
  <si>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</si>
  <si>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</si>
  <si>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</si>
  <si>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</si>
  <si>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</si>
  <si>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</si>
  <si>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</si>
  <si>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</si>
  <si>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</si>
  <si>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</si>
  <si>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</si>
  <si>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</si>
  <si>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</si>
  <si>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</si>
  <si>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</si>
  <si>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</si>
  <si>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</si>
  <si>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</si>
  <si>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</si>
  <si>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</si>
  <si>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</si>
  <si>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</si>
  <si>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</si>
  <si>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</si>
  <si>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</si>
  <si>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</si>
  <si>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</si>
  <si>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</si>
  <si>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</si>
  <si>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</si>
  <si>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</si>
  <si>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</si>
  <si>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</si>
  <si>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</si>
  <si>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</si>
  <si>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</si>
  <si>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</si>
  <si>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</si>
  <si>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</si>
  <si>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</si>
  <si>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</si>
  <si>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</si>
  <si>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</si>
  <si>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</si>
  <si>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</si>
  <si>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</si>
  <si>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</si>
  <si>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</si>
  <si>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</si>
  <si>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</si>
  <si>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</si>
  <si>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</si>
  <si>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</si>
  <si>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</si>
  <si>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</si>
  <si>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</si>
  <si>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</si>
  <si>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</si>
  <si>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</si>
  <si>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</si>
  <si>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</si>
  <si>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</si>
  <si>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</si>
  <si>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</si>
  <si>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</si>
  <si>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</si>
  <si>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</si>
  <si>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</si>
  <si>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</si>
  <si>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</si>
  <si>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</si>
  <si>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</si>
  <si>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</si>
  <si>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</si>
  <si>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</si>
  <si>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</si>
  <si>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</si>
  <si>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</si>
  <si>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</si>
  <si>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</si>
  <si>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</si>
  <si>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</si>
  <si>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</si>
  <si>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</si>
  <si>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</si>
  <si>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</si>
  <si>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</si>
  <si>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</si>
  <si>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</si>
  <si>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</si>
  <si>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</si>
  <si>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</si>
  <si>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</si>
  <si>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</si>
  <si>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</si>
  <si>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</si>
  <si>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</si>
  <si>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</si>
  <si>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</si>
  <si>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</si>
  <si>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</si>
  <si>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</si>
  <si>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</si>
  <si>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</si>
  <si>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</si>
  <si>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</si>
  <si>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</si>
  <si>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</si>
  <si>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</si>
  <si>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</si>
  <si>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</si>
  <si>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</si>
  <si>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</si>
  <si>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</si>
  <si>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</si>
  <si>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</si>
  <si>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</si>
  <si>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</si>
  <si>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</si>
  <si>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</si>
  <si>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</si>
  <si>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</si>
  <si>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</si>
  <si>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</si>
  <si>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</si>
  <si>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</si>
  <si>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</si>
  <si>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</si>
  <si>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</si>
  <si>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</si>
  <si>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</si>
  <si>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</si>
  <si>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</si>
  <si>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</si>
  <si>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</si>
  <si>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</si>
  <si>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</si>
  <si>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</si>
  <si>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</si>
  <si>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</si>
  <si>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</si>
  <si>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</si>
  <si>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</si>
  <si>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</si>
  <si>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</si>
  <si>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</si>
  <si>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</si>
  <si>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</si>
  <si>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</si>
  <si>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</si>
  <si>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</si>
  <si>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</si>
  <si>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</si>
  <si>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</si>
  <si>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</si>
  <si>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</si>
  <si>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</si>
  <si>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</si>
  <si>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</si>
  <si>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</si>
  <si>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</si>
  <si>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</si>
  <si>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</si>
  <si>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</si>
  <si>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</si>
  <si>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</si>
  <si>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</si>
  <si>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</si>
  <si>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</si>
  <si>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</si>
  <si>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</si>
  <si>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</si>
  <si>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</si>
  <si>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</si>
  <si>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</si>
  <si>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</si>
  <si>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</si>
  <si>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</si>
  <si>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</si>
  <si>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</si>
  <si>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</si>
  <si>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</si>
  <si>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</si>
  <si>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</si>
  <si>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</si>
  <si>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</si>
  <si>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</si>
  <si>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</si>
  <si>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</si>
  <si>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</si>
  <si>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</si>
  <si>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</si>
  <si>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</si>
  <si>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</si>
  <si>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</si>
  <si>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</si>
  <si>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</si>
  <si>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</si>
  <si>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</si>
  <si>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</si>
  <si>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</si>
  <si>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</si>
  <si>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</si>
  <si>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</si>
  <si>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</si>
  <si>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</si>
  <si>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</si>
  <si>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</si>
  <si>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</si>
  <si>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</si>
  <si>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</si>
  <si>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</si>
  <si>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</si>
  <si>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</si>
  <si>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</si>
  <si>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</si>
  <si>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</si>
  <si>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</si>
  <si>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</si>
  <si>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</si>
  <si>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</si>
  <si>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</si>
  <si>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</si>
  <si>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</si>
  <si>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</si>
  <si>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</si>
  <si>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</si>
  <si>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</si>
  <si>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</si>
  <si>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</si>
  <si>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</si>
  <si>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</si>
  <si>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</si>
  <si>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</si>
  <si>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</si>
  <si>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</si>
  <si>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</si>
  <si>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</si>
  <si>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</si>
  <si>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</si>
  <si>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</si>
  <si>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</si>
  <si>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</si>
  <si>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</si>
  <si>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</si>
  <si>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</si>
  <si>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</si>
  <si>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</si>
  <si>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</si>
  <si>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</si>
  <si>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</si>
  <si>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</si>
  <si>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</si>
  <si>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</si>
  <si>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</si>
  <si>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</si>
  <si>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</si>
  <si>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</si>
  <si>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</si>
  <si>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</si>
  <si>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</si>
  <si>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</si>
  <si>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</si>
  <si>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</si>
  <si>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</si>
  <si>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</si>
  <si>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</si>
  <si>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</si>
  <si>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</si>
  <si>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</si>
  <si>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</si>
  <si>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</si>
  <si>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</si>
  <si>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</si>
  <si>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</si>
  <si>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</si>
  <si>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</si>
  <si>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</si>
  <si>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</si>
  <si>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</si>
  <si>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</si>
  <si>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</si>
  <si>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</si>
  <si>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</si>
  <si>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</si>
  <si>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</si>
  <si>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</si>
  <si>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</si>
  <si>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</si>
  <si>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</si>
  <si>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</si>
  <si>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</si>
  <si>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</si>
  <si>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</si>
  <si>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</si>
  <si>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</si>
  <si>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</si>
  <si>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</si>
  <si>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</si>
  <si>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</si>
  <si>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</si>
  <si>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</si>
  <si>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</si>
  <si>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</si>
  <si>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</si>
  <si>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</si>
  <si>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</si>
  <si>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</si>
  <si>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</si>
  <si>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</si>
  <si>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</si>
  <si>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</si>
  <si>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</si>
  <si>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</si>
  <si>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</si>
  <si>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</si>
  <si>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</si>
  <si>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</si>
  <si>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</si>
  <si>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</si>
  <si>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</si>
  <si>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</si>
  <si>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</si>
  <si>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</si>
  <si>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</si>
  <si>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</si>
  <si>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</si>
  <si>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</si>
  <si>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</si>
  <si>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</si>
  <si>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</si>
  <si>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</si>
  <si>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</si>
  <si>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</si>
  <si>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</si>
  <si>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</si>
  <si>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</si>
  <si>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</si>
  <si>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</si>
  <si>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</si>
  <si>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</si>
  <si>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</si>
  <si>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</si>
  <si>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</si>
  <si>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</si>
  <si>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</si>
  <si>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</si>
  <si>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</si>
  <si>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</si>
  <si>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</si>
  <si>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</si>
  <si>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</si>
  <si>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</si>
  <si>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</si>
  <si>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</si>
  <si>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</si>
  <si>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</si>
  <si>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</si>
  <si>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</si>
  <si>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</si>
  <si>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</si>
  <si>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</si>
  <si>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</si>
  <si>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</si>
  <si>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</si>
  <si>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</si>
  <si>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</si>
  <si>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</si>
  <si>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</si>
  <si>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</si>
  <si>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</si>
  <si>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</si>
  <si>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</si>
  <si>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</si>
  <si>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</si>
  <si>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</si>
  <si>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</si>
  <si>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</si>
  <si>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</si>
  <si>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</si>
  <si>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</si>
  <si>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</si>
  <si>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</si>
  <si>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</si>
  <si>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</si>
  <si>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</si>
  <si>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</si>
  <si>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</si>
  <si>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</si>
  <si>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</si>
  <si>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</si>
  <si>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</si>
  <si>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</si>
  <si>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</si>
  <si>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</si>
  <si>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</si>
  <si>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</si>
  <si>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</si>
  <si>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</si>
  <si>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</si>
  <si>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</si>
  <si>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</si>
  <si>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</si>
  <si>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</si>
  <si>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</si>
  <si>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</si>
  <si>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</si>
  <si>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</si>
  <si>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</si>
  <si>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</si>
  <si>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</si>
  <si>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</si>
  <si>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</si>
  <si>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</si>
  <si>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</si>
  <si>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</si>
  <si>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</si>
  <si>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</si>
  <si>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</si>
  <si>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</si>
  <si>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</si>
  <si>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</si>
  <si>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</si>
  <si>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</si>
  <si>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</si>
  <si>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</si>
  <si>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</si>
  <si>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</si>
  <si>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</si>
  <si>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</si>
  <si>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</si>
  <si>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</si>
  <si>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</si>
  <si>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</si>
  <si>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</si>
  <si>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</si>
  <si>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</si>
  <si>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</si>
  <si>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</si>
  <si>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</si>
  <si>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</si>
  <si>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</si>
  <si>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</si>
  <si>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</si>
  <si>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</si>
  <si>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</si>
  <si>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</si>
  <si>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</si>
  <si>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</si>
  <si>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</si>
  <si>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</si>
  <si>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</si>
  <si>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</si>
  <si>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</si>
  <si>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</si>
  <si>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</si>
  <si>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</si>
  <si>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</si>
  <si>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</si>
  <si>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</si>
  <si>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</si>
  <si>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</si>
  <si>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</si>
  <si>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</si>
  <si>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</si>
  <si>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</si>
  <si>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</si>
  <si>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</si>
  <si>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</si>
  <si>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</si>
  <si>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</si>
  <si>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</si>
  <si>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</si>
  <si>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</si>
  <si>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</si>
  <si>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</si>
  <si>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</si>
  <si>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</si>
  <si>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</si>
  <si>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</si>
  <si>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</si>
  <si>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</si>
  <si>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</si>
  <si>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</si>
  <si>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</si>
  <si>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</si>
  <si>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</si>
  <si>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</si>
  <si>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</si>
  <si>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</si>
  <si>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</si>
  <si>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</si>
  <si>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</si>
  <si>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</si>
  <si>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</si>
  <si>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</si>
  <si>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</si>
  <si>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</si>
  <si>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</si>
  <si>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</si>
  <si>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</si>
  <si>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</si>
  <si>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</si>
  <si>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</si>
  <si>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</si>
  <si>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</si>
  <si>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</si>
  <si>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</si>
  <si>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</si>
  <si>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</si>
  <si>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</si>
  <si>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</si>
  <si>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</si>
  <si>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</si>
  <si>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</si>
  <si>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</si>
  <si>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</si>
  <si>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</si>
  <si>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</si>
  <si>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</si>
  <si>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</si>
  <si>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</si>
  <si>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</si>
  <si>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</si>
  <si>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</si>
  <si>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</si>
  <si>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</si>
  <si>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</si>
  <si>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</si>
  <si>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</si>
  <si>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</si>
  <si>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</si>
  <si>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</si>
  <si>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</si>
  <si>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</si>
  <si>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</si>
  <si>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</si>
  <si>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</si>
  <si>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</si>
  <si>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</si>
  <si>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</si>
  <si>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</si>
  <si>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</si>
  <si>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</si>
  <si>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</si>
  <si>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</si>
  <si>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</si>
  <si>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</si>
  <si>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</si>
  <si>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</si>
  <si>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</si>
  <si>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</si>
  <si>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</si>
  <si>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</si>
  <si>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</si>
  <si>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</si>
  <si>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</si>
  <si>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</si>
  <si>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</si>
  <si>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</si>
  <si>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</si>
  <si>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</si>
  <si>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</si>
  <si>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</si>
  <si>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</si>
  <si>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</si>
  <si>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</si>
  <si>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</si>
  <si>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</si>
  <si>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</si>
  <si>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</si>
  <si>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</si>
  <si>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</si>
  <si>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</si>
  <si>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</si>
  <si>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</si>
  <si>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</si>
  <si>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</si>
  <si>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</si>
  <si>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</si>
  <si>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</si>
  <si>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</si>
  <si>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</si>
  <si>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</si>
  <si>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</si>
  <si>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</si>
  <si>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</si>
  <si>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</si>
  <si>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</si>
  <si>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</si>
  <si>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</si>
  <si>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</si>
  <si>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</si>
  <si>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</si>
  <si>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</si>
  <si>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</si>
  <si>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</si>
  <si>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</si>
  <si>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</si>
  <si>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</si>
  <si>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</si>
  <si>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</si>
  <si>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</si>
  <si>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</si>
  <si>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</si>
  <si>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</si>
  <si>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</si>
  <si>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</si>
  <si>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</si>
  <si>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</si>
  <si>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</si>
  <si>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</si>
  <si>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</si>
  <si>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</si>
  <si>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</si>
  <si>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</si>
  <si>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</si>
  <si>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</si>
  <si>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</si>
  <si>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</si>
  <si>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</si>
  <si>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</si>
  <si>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</si>
  <si>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</si>
  <si>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</si>
  <si>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</si>
  <si>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</si>
  <si>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</si>
  <si>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</si>
  <si>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</si>
  <si>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</si>
  <si>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</si>
  <si>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</si>
  <si>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</si>
  <si>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</si>
  <si>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</si>
  <si>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</si>
  <si>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</si>
  <si>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</si>
  <si>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</si>
  <si>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</si>
  <si>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</si>
  <si>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</si>
  <si>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</si>
  <si>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</si>
  <si>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</si>
  <si>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</si>
  <si>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</si>
  <si>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</si>
  <si>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</si>
  <si>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</si>
  <si>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</si>
  <si>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</si>
  <si>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</si>
  <si>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</si>
  <si>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</si>
  <si>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</si>
  <si>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</si>
  <si>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</si>
  <si>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</si>
  <si>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</si>
  <si>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</si>
  <si>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</si>
  <si>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</si>
  <si>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</si>
  <si>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</si>
  <si>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</si>
  <si>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</si>
  <si>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</si>
  <si>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</si>
  <si>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</si>
  <si>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</si>
  <si>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</si>
  <si>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</si>
  <si>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</si>
  <si>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</si>
  <si>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</si>
  <si>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</si>
  <si>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</si>
  <si>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</si>
  <si>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</si>
  <si>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</si>
  <si>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</si>
  <si>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</si>
  <si>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</si>
  <si>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</si>
  <si>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</si>
  <si>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</si>
  <si>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</si>
  <si>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</si>
  <si>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</si>
  <si>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</si>
  <si>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</si>
  <si>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</si>
  <si>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</si>
  <si>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</si>
  <si>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</si>
  <si>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</si>
  <si>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</si>
  <si>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</si>
  <si>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</si>
  <si>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</si>
  <si>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</si>
  <si>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</si>
  <si>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</si>
  <si>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</si>
  <si>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</si>
  <si>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</si>
  <si>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</si>
  <si>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</si>
  <si>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</si>
  <si>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</si>
  <si>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</si>
  <si>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</si>
  <si>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</si>
  <si>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</si>
  <si>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</si>
  <si>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</si>
  <si>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</si>
  <si>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</si>
  <si>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</si>
  <si>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</si>
  <si>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</si>
  <si>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</si>
  <si>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</si>
  <si>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</si>
  <si>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</si>
  <si>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</si>
  <si>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</si>
  <si>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</si>
  <si>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</si>
  <si>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</si>
  <si>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</si>
  <si>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</si>
  <si>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</si>
  <si>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</si>
  <si>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</si>
  <si>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</si>
  <si>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</si>
  <si>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</si>
  <si>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</si>
  <si>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</si>
  <si>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</si>
  <si>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</si>
  <si>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</si>
  <si>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</si>
  <si>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</si>
  <si>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</si>
  <si>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</si>
  <si>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</si>
  <si>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</si>
  <si>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</si>
  <si>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</si>
  <si>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</si>
  <si>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</si>
  <si>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</si>
  <si>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</si>
  <si>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</si>
  <si>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</si>
  <si>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</si>
  <si>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</si>
  <si>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</si>
  <si>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</si>
  <si>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</si>
  <si>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</si>
  <si>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</si>
  <si>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</si>
  <si>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</si>
  <si>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</si>
  <si>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</si>
  <si>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</si>
  <si>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</si>
  <si>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</si>
  <si>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</si>
  <si>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</si>
  <si>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</si>
  <si>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</si>
  <si>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</si>
  <si>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</si>
  <si>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</si>
  <si>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</si>
  <si>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</si>
  <si>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</si>
  <si>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</si>
  <si>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</si>
  <si>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</si>
  <si>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</si>
  <si>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</si>
  <si>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</si>
  <si>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</si>
  <si>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</si>
  <si>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</si>
  <si>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</si>
  <si>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</si>
  <si>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</si>
  <si>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</si>
  <si>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</si>
  <si>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</si>
  <si>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</si>
  <si>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</si>
  <si>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</si>
  <si>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</si>
  <si>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</si>
  <si>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</si>
  <si>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</si>
  <si>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</si>
  <si>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</si>
  <si>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</si>
  <si>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</si>
  <si>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</si>
  <si>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</si>
  <si>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</si>
  <si>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</si>
  <si>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</si>
  <si>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</si>
  <si>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</si>
  <si>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</si>
  <si>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</si>
  <si>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</si>
  <si>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</si>
  <si>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</si>
  <si>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</si>
  <si>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</si>
  <si>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</si>
  <si>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</si>
  <si>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</si>
  <si>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</si>
  <si>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</si>
  <si>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</si>
  <si>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</si>
  <si>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</si>
  <si>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</si>
  <si>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</si>
  <si>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</si>
  <si>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</si>
  <si>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</si>
  <si>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</si>
  <si>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</si>
  <si>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</si>
  <si>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</si>
  <si>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</si>
  <si>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</si>
  <si>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</si>
  <si>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</si>
  <si>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</si>
  <si>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</si>
  <si>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</si>
  <si>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</si>
  <si>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</si>
  <si>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</si>
  <si>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</si>
  <si>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</si>
  <si>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</si>
  <si>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</si>
  <si>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</si>
  <si>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</si>
  <si>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</si>
  <si>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</si>
  <si>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</si>
  <si>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</si>
  <si>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</si>
  <si>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</si>
  <si>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</si>
  <si>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</si>
  <si>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</si>
  <si>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</si>
  <si>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</si>
  <si>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</si>
  <si>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</si>
  <si>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</si>
  <si>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</si>
  <si>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</si>
  <si>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</si>
  <si>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</si>
  <si>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</si>
  <si>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</si>
  <si>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</si>
  <si>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</si>
  <si>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</si>
  <si>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</si>
  <si>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</si>
  <si>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</si>
  <si>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</si>
  <si>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</si>
  <si>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</si>
  <si>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</si>
  <si>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</si>
  <si>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</si>
  <si>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</si>
  <si>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</si>
  <si>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</si>
  <si>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</si>
  <si>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</si>
  <si>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</si>
  <si>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</si>
  <si>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</si>
  <si>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</si>
  <si>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</si>
  <si>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</si>
  <si>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</si>
  <si>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</si>
  <si>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</si>
  <si>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</si>
  <si>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</si>
  <si>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</si>
  <si>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</si>
  <si>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</si>
  <si>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</si>
  <si>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</si>
  <si>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</si>
  <si>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</si>
  <si>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</si>
  <si>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</si>
  <si>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</si>
  <si>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</si>
  <si>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</si>
  <si>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</si>
  <si>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</si>
  <si>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</si>
  <si>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</si>
  <si>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</si>
  <si>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</si>
  <si>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</si>
  <si>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</si>
  <si>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</si>
  <si>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</si>
  <si>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</si>
  <si>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</si>
  <si>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</si>
  <si>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</si>
  <si>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</si>
  <si>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</si>
  <si>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</si>
  <si>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</si>
  <si>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</si>
  <si>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</si>
  <si>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</si>
  <si>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</si>
  <si>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</si>
  <si>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</si>
  <si>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</si>
  <si>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</si>
  <si>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</si>
  <si>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</si>
  <si>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</si>
  <si>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</si>
  <si>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</si>
  <si>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</si>
  <si>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</si>
  <si>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</si>
  <si>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</si>
  <si>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</si>
  <si>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</si>
  <si>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</si>
  <si>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</si>
  <si>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</si>
  <si>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</si>
  <si>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</si>
  <si>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</si>
  <si>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</si>
  <si>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</si>
  <si>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</si>
  <si>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</si>
  <si>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</si>
  <si>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</si>
  <si>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</si>
  <si>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</si>
  <si>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</si>
  <si>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</si>
  <si>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</si>
  <si>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</si>
  <si>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</si>
  <si>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</si>
  <si>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</si>
  <si>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</si>
  <si>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</si>
  <si>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</si>
  <si>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</si>
  <si>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</si>
  <si>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</si>
  <si>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</si>
  <si>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</si>
  <si>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</si>
  <si>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</si>
  <si>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</si>
  <si>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</si>
  <si>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</si>
  <si>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</si>
  <si>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</si>
  <si>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</si>
  <si>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</si>
  <si>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</si>
  <si>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</si>
  <si>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</si>
  <si>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</si>
  <si>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</si>
  <si>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</si>
  <si>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</si>
  <si>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</si>
  <si>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</si>
  <si>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</si>
  <si>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</si>
  <si>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</si>
  <si>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</si>
  <si>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</si>
  <si>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</si>
  <si>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</si>
  <si>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</si>
  <si>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</si>
  <si>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</si>
  <si>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</si>
  <si>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</si>
  <si>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</si>
  <si>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</si>
  <si>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</si>
  <si>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</si>
  <si>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</si>
  <si>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</si>
  <si>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</si>
  <si>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</si>
  <si>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</si>
  <si>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</si>
  <si>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</si>
  <si>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</si>
  <si>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</si>
  <si>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</si>
  <si>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</si>
  <si>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</si>
  <si>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</si>
  <si>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</si>
  <si>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</si>
  <si>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</si>
  <si>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</si>
  <si>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</si>
  <si>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</si>
  <si>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</si>
  <si>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</si>
  <si>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</si>
  <si>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</si>
  <si>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</si>
  <si>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</si>
  <si>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</si>
  <si>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</si>
  <si>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</si>
  <si>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</si>
  <si>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</si>
  <si>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</si>
  <si>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</si>
  <si>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</si>
  <si>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</si>
  <si>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</si>
  <si>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</si>
  <si>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</si>
  <si>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</si>
  <si>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</si>
  <si>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</si>
  <si>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</si>
  <si>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</si>
  <si>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</si>
  <si>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</si>
  <si>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</si>
  <si>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</si>
  <si>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</si>
  <si>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</si>
  <si>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</si>
  <si>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</si>
  <si>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</si>
  <si>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</si>
  <si>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</si>
  <si>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</si>
  <si>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</si>
  <si>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</si>
  <si>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</si>
  <si>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</si>
  <si>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</si>
  <si>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</si>
  <si>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</si>
  <si>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</si>
  <si>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</si>
  <si>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</si>
  <si>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</si>
  <si>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</si>
  <si>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</si>
  <si>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</si>
  <si>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</si>
  <si>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</si>
  <si>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</si>
  <si>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</si>
  <si>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</si>
  <si>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</si>
  <si>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</si>
  <si>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</si>
  <si>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</si>
  <si>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</si>
  <si>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</si>
  <si>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</si>
  <si>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</si>
  <si>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</si>
  <si>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</si>
  <si>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</si>
  <si>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</si>
  <si>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</si>
  <si>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</si>
  <si>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</si>
  <si>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</si>
  <si>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</si>
  <si>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</si>
  <si>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</si>
  <si>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</si>
  <si>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</si>
  <si>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</si>
  <si>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</si>
  <si>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</si>
  <si>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</si>
  <si>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</si>
  <si>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</si>
  <si>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</si>
  <si>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</si>
  <si>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</si>
  <si>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</si>
  <si>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</si>
  <si>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</si>
  <si>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</si>
  <si>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</si>
  <si>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</si>
  <si>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</si>
  <si>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</si>
  <si>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</si>
  <si>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</si>
  <si>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</si>
  <si>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</si>
  <si>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</si>
  <si>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</si>
  <si>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</si>
  <si>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</si>
  <si>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</si>
  <si>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</si>
  <si>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</si>
  <si>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</si>
  <si>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</si>
  <si>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</si>
  <si>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</si>
  <si>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</si>
  <si>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</si>
  <si>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</si>
  <si>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</si>
  <si>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</si>
  <si>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</si>
  <si>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</si>
  <si>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</si>
  <si>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</si>
  <si>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</si>
  <si>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</si>
  <si>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</si>
  <si>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</si>
  <si>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</si>
  <si>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</si>
  <si>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</si>
  <si>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</si>
  <si>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</si>
  <si>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</si>
  <si>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</si>
  <si>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</si>
  <si>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</si>
  <si>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</si>
  <si>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</si>
  <si>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</si>
  <si>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</si>
  <si>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</si>
  <si>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</si>
  <si>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</si>
  <si>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</si>
  <si>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</si>
  <si>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</si>
  <si>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</si>
  <si>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</si>
  <si>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</si>
  <si>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</si>
  <si>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</si>
  <si>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</si>
  <si>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</si>
  <si>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</si>
  <si>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</si>
  <si>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</si>
  <si>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</si>
  <si>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</si>
  <si>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</si>
  <si>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</si>
  <si>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</si>
  <si>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</si>
  <si>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</si>
  <si>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</si>
  <si>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</si>
  <si>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</si>
  <si>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</si>
  <si>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</si>
  <si>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</si>
  <si>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</si>
  <si>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</si>
  <si>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</si>
  <si>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</si>
  <si>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</si>
  <si>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</si>
  <si>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</si>
  <si>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</si>
  <si>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</si>
  <si>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</si>
  <si>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</si>
  <si>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</si>
  <si>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</si>
  <si>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</si>
  <si>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</si>
  <si>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</si>
  <si>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</si>
  <si>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</si>
  <si>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</si>
  <si>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</si>
  <si>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</si>
  <si>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</si>
  <si>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</si>
  <si>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</si>
  <si>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</si>
  <si>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</si>
  <si>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</si>
  <si>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</si>
  <si>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</si>
  <si>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</si>
  <si>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</si>
  <si>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</si>
  <si>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</si>
  <si>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</si>
  <si>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</si>
  <si>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</si>
  <si>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</si>
  <si>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</si>
  <si>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</si>
  <si>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</si>
  <si>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</si>
  <si>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</si>
  <si>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</si>
  <si>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</si>
  <si>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</si>
  <si>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</si>
  <si>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</si>
  <si>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</si>
  <si>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</si>
  <si>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</si>
  <si>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</si>
  <si>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</si>
  <si>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</si>
  <si>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</si>
  <si>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</si>
  <si>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</si>
  <si>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</si>
  <si>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</si>
  <si>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</si>
  <si>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</si>
  <si>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</si>
  <si>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</si>
  <si>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</si>
  <si>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</si>
  <si>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</si>
  <si>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</si>
  <si>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</si>
  <si>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</si>
  <si>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</si>
  <si>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</si>
  <si>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</si>
  <si>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</si>
  <si>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</si>
  <si>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</si>
  <si>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</si>
  <si>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</si>
  <si>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</si>
  <si>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</si>
  <si>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</si>
  <si>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</si>
  <si>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</si>
  <si>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</si>
  <si>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</si>
  <si>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</si>
  <si>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</si>
  <si>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</si>
  <si>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</si>
  <si>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</si>
  <si>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</si>
  <si>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</si>
  <si>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</si>
  <si>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</si>
  <si>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</si>
  <si>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</si>
  <si>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</si>
  <si>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</si>
  <si>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</si>
  <si>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</si>
  <si>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</si>
  <si>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</si>
  <si>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</si>
  <si>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</si>
  <si>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</si>
  <si>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</si>
  <si>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</si>
  <si>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</si>
  <si>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</si>
  <si>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</si>
  <si>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</si>
  <si>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</si>
  <si>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</si>
  <si>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</si>
  <si>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</si>
  <si>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</si>
  <si>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</si>
  <si>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</si>
  <si>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</si>
  <si>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</si>
  <si>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</si>
  <si>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</si>
  <si>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</si>
  <si>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</si>
  <si>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</si>
  <si>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</si>
  <si>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</si>
  <si>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</si>
  <si>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</si>
  <si>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</si>
  <si>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</si>
  <si>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</si>
  <si>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</si>
  <si>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</si>
  <si>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</si>
  <si>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</si>
  <si>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</si>
  <si>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</si>
  <si>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</si>
  <si>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</si>
  <si>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</si>
  <si>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</si>
  <si>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</si>
  <si>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</si>
  <si>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</si>
  <si>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</si>
  <si>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</si>
  <si>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</si>
  <si>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</si>
  <si>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</si>
  <si>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</si>
  <si>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</si>
  <si>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</si>
  <si>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</si>
  <si>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</si>
  <si>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</si>
  <si>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</si>
  <si>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</si>
  <si>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</si>
  <si>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</si>
  <si>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</si>
  <si>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</si>
  <si>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</si>
  <si>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</si>
  <si>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</si>
  <si>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</si>
  <si>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</si>
  <si>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</si>
  <si>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</si>
  <si>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</si>
  <si>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</si>
  <si>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</si>
  <si>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</si>
  <si>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</si>
  <si>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</si>
  <si>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</si>
  <si>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</si>
  <si>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</si>
  <si>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</si>
  <si>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</si>
  <si>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</si>
  <si>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</si>
  <si>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</si>
  <si>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</si>
  <si>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</si>
  <si>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</si>
  <si>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</si>
  <si>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</si>
  <si>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</si>
  <si>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</si>
  <si>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</si>
  <si>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</si>
  <si>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</si>
  <si>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</si>
  <si>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</si>
  <si>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</si>
  <si>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</si>
  <si>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</si>
  <si>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</si>
  <si>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</si>
  <si>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</si>
  <si>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</si>
  <si>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</si>
  <si>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</si>
  <si>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</si>
  <si>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</si>
  <si>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</si>
  <si>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</si>
  <si>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</si>
  <si>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</si>
  <si>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</si>
  <si>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</si>
  <si>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</si>
  <si>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</si>
  <si>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</si>
  <si>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</si>
  <si>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</si>
  <si>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</si>
  <si>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</si>
  <si>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</si>
  <si>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</si>
  <si>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</si>
  <si>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</si>
  <si>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</si>
  <si>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</si>
  <si>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</si>
  <si>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</si>
  <si>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</si>
  <si>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</si>
  <si>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</si>
  <si>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</si>
  <si>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</si>
  <si>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</si>
  <si>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</si>
  <si>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</si>
  <si>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</si>
  <si>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</si>
  <si>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</si>
  <si>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</si>
  <si>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</si>
  <si>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</si>
  <si>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</si>
  <si>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</si>
  <si>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</si>
  <si>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</si>
  <si>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</si>
  <si>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</si>
  <si>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</si>
  <si>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</si>
  <si>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</si>
  <si>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</si>
  <si>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</si>
  <si>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</si>
  <si>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</si>
  <si>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</si>
  <si>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</si>
  <si>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</si>
  <si>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</si>
  <si>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</si>
  <si>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</si>
  <si>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</si>
  <si>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</si>
  <si>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</si>
  <si>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</si>
  <si>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</si>
  <si>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</si>
  <si>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</si>
  <si>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</si>
  <si>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</si>
  <si>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</si>
  <si>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</si>
  <si>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</si>
  <si>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</si>
  <si>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</si>
  <si>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</si>
  <si>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</si>
  <si>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</si>
  <si>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</si>
  <si>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</si>
  <si>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</si>
  <si>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</si>
  <si>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</si>
  <si>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</si>
  <si>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</si>
  <si>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</si>
  <si>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</si>
  <si>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</si>
  <si>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</si>
  <si>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</si>
  <si>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</si>
  <si>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</si>
  <si>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</si>
  <si>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</si>
  <si>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</si>
  <si>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</si>
  <si>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</si>
  <si>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</si>
  <si>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</si>
  <si>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</si>
  <si>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</si>
  <si>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</si>
  <si>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</si>
  <si>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</si>
  <si>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</si>
  <si>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</si>
  <si>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</si>
  <si>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</si>
  <si>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</si>
  <si>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</si>
  <si>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</si>
  <si>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</si>
  <si>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</si>
  <si>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</si>
  <si>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</si>
  <si>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</si>
  <si>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</si>
  <si>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</si>
  <si>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</si>
  <si>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</si>
  <si>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</si>
  <si>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</si>
  <si>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</si>
  <si>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</si>
  <si>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</si>
  <si>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</si>
  <si>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</si>
  <si>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</si>
  <si>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</si>
  <si>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</si>
  <si>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</si>
  <si>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</si>
  <si>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</si>
  <si>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</si>
  <si>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</si>
  <si>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</si>
  <si>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</si>
  <si>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</si>
  <si>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</si>
  <si>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</si>
  <si>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</si>
  <si>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</si>
  <si>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</si>
  <si>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</si>
  <si>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</si>
  <si>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</si>
  <si>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</si>
  <si>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</si>
  <si>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</si>
  <si>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</si>
  <si>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</si>
  <si>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</si>
  <si>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</si>
  <si>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</si>
  <si>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</si>
  <si>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</si>
  <si>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</si>
  <si>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</si>
  <si>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</si>
  <si>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</si>
  <si>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</si>
  <si>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</si>
  <si>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</si>
  <si>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</si>
  <si>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</si>
  <si>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</si>
  <si>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</si>
  <si>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</si>
  <si>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</si>
  <si>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</si>
  <si>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</si>
  <si>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</si>
  <si>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</si>
  <si>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</si>
  <si>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</si>
  <si>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</si>
  <si>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</si>
  <si>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</si>
  <si>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</si>
  <si>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</si>
  <si>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</si>
  <si>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</si>
  <si>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</si>
  <si>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</si>
  <si>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</si>
  <si>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</si>
  <si>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</si>
  <si>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</si>
  <si>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</si>
  <si>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</si>
  <si>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</si>
  <si>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</si>
  <si>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</si>
  <si>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</si>
  <si>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</si>
  <si>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</si>
  <si>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</si>
  <si>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</si>
  <si>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</si>
  <si>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</si>
  <si>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</si>
  <si>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</si>
  <si>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</si>
  <si>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</si>
  <si>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</si>
  <si>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</si>
  <si>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</si>
  <si>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</si>
  <si>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</si>
  <si>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</si>
  <si>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</si>
  <si>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</si>
  <si>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</si>
  <si>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</si>
  <si>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</si>
  <si>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</si>
  <si>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</si>
  <si>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</si>
  <si>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</si>
  <si>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</si>
  <si>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</si>
  <si>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</si>
  <si>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</si>
  <si>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</si>
  <si>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</si>
  <si>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</si>
  <si>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</si>
  <si>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</si>
  <si>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</si>
  <si>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</si>
  <si>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</si>
  <si>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</si>
  <si>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</si>
  <si>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</si>
  <si>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</si>
  <si>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</si>
  <si>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</si>
  <si>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</si>
  <si>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</si>
  <si>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</si>
  <si>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</si>
  <si>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</si>
  <si>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</si>
  <si>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</si>
  <si>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</si>
  <si>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</si>
  <si>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</si>
  <si>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</si>
  <si>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</si>
  <si>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</si>
  <si>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</si>
  <si>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</si>
  <si>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</si>
  <si>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</si>
  <si>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</si>
  <si>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</si>
  <si>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</si>
  <si>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</si>
  <si>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</si>
  <si>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</si>
  <si>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</si>
  <si>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</si>
  <si>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</si>
  <si>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</si>
  <si>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</si>
  <si>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</si>
  <si>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</si>
  <si>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</si>
  <si>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</si>
  <si>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</si>
  <si>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</si>
  <si>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</si>
  <si>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</si>
  <si>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</si>
  <si>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</si>
  <si>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</si>
  <si>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</si>
  <si>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</si>
  <si>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</si>
  <si>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</si>
  <si>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</si>
  <si>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</si>
  <si>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</si>
  <si>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</si>
  <si>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</si>
  <si>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</si>
  <si>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</si>
  <si>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</si>
  <si>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</si>
  <si>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</si>
  <si>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</si>
  <si>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</si>
  <si>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</si>
  <si>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</si>
  <si>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</si>
  <si>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</si>
  <si>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</si>
  <si>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</si>
  <si>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</si>
  <si>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</si>
  <si>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</si>
  <si>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</si>
  <si>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</si>
  <si>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</si>
  <si>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</si>
  <si>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</si>
  <si>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</si>
  <si>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</si>
  <si>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</si>
  <si>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</si>
  <si>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</si>
  <si>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</si>
  <si>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</si>
  <si>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</si>
  <si>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</si>
  <si>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</si>
  <si>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</si>
  <si>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</si>
  <si>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</si>
  <si>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</si>
  <si>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</si>
  <si>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</si>
  <si>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</si>
  <si>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</si>
  <si>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</si>
  <si>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</si>
  <si>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</si>
  <si>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</si>
  <si>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</si>
  <si>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</si>
  <si>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</si>
  <si>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</si>
  <si>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</si>
  <si>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</si>
  <si>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</si>
  <si>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</si>
  <si>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</si>
  <si>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</si>
  <si>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</si>
  <si>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</si>
  <si>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</si>
  <si>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</si>
  <si>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</si>
  <si>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</si>
  <si>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</si>
  <si>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</si>
  <si>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</si>
  <si>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</si>
  <si>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</si>
  <si>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</si>
  <si>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</si>
  <si>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</si>
  <si>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</si>
  <si>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</si>
  <si>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</si>
  <si>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</si>
  <si>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</si>
  <si>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</si>
  <si>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</si>
  <si>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</si>
  <si>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</si>
  <si>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</si>
  <si>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</si>
  <si>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</si>
  <si>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</si>
  <si>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</si>
  <si>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</si>
  <si>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</si>
  <si>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</si>
  <si>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</si>
  <si>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</si>
  <si>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</si>
  <si>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</si>
  <si>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</si>
  <si>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</si>
  <si>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</si>
  <si>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</si>
  <si>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</si>
  <si>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</si>
  <si>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</si>
  <si>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</si>
  <si>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</si>
  <si>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</si>
  <si>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</si>
  <si>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</si>
  <si>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</si>
  <si>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</si>
  <si>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</si>
  <si>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</si>
  <si>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</si>
  <si>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</si>
  <si>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</si>
  <si>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</si>
  <si>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</si>
  <si>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</si>
  <si>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</si>
  <si>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</si>
  <si>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</si>
  <si>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</si>
  <si>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</si>
  <si>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</si>
  <si>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</si>
  <si>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</si>
  <si>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</si>
  <si>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</si>
  <si>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</si>
  <si>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</si>
  <si>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</si>
  <si>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</si>
  <si>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</si>
  <si>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</si>
  <si>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</si>
  <si>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</si>
  <si>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</si>
  <si>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</si>
  <si>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</si>
  <si>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</si>
  <si>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</si>
  <si>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</si>
  <si>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</si>
  <si>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</si>
  <si>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</si>
  <si>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</si>
  <si>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</si>
  <si>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</si>
  <si>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</si>
  <si>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</si>
  <si>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</si>
  <si>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</si>
  <si>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</si>
  <si>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</si>
  <si>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</si>
  <si>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</si>
  <si>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</si>
  <si>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</si>
  <si>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</si>
  <si>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</si>
  <si>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</si>
  <si>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</si>
  <si>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</si>
  <si>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</si>
  <si>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</si>
  <si>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</si>
  <si>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</si>
  <si>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</si>
  <si>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</si>
  <si>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</si>
  <si>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</si>
  <si>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</si>
  <si>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</si>
  <si>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</si>
  <si>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</si>
  <si>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</si>
  <si>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</si>
  <si>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</si>
  <si>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</si>
  <si>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</si>
  <si>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</si>
  <si>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</si>
  <si>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</si>
  <si>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</si>
  <si>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</si>
  <si>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</si>
  <si>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</si>
  <si>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</si>
  <si>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</si>
  <si>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</si>
  <si>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</si>
  <si>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</si>
  <si>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</si>
  <si>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</si>
  <si>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</si>
  <si>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</si>
  <si>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</si>
  <si>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</si>
  <si>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</si>
  <si>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</si>
  <si>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</si>
  <si>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</si>
  <si>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</si>
  <si>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</si>
  <si>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</si>
  <si>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</si>
  <si>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</si>
  <si>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</si>
  <si>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</si>
  <si>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</si>
  <si>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</si>
  <si>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</si>
  <si>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</si>
  <si>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</si>
  <si>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</si>
  <si>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</si>
  <si>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</si>
  <si>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</si>
  <si>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</si>
  <si>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</si>
  <si>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</si>
  <si>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</si>
  <si>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</si>
  <si>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</si>
  <si>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</si>
  <si>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</si>
  <si>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</si>
  <si>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</si>
  <si>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</si>
  <si>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</si>
  <si>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</si>
  <si>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</si>
  <si>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</si>
  <si>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</si>
  <si>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</si>
  <si>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</si>
  <si>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</si>
  <si>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</si>
  <si>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</si>
  <si>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</si>
  <si>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</si>
  <si>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</si>
  <si>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</si>
  <si>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</si>
  <si>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</si>
  <si>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</si>
  <si>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</si>
  <si>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</si>
  <si>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</si>
  <si>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</si>
  <si>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</si>
  <si>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</si>
  <si>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</si>
  <si>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</si>
  <si>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</si>
  <si>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</si>
  <si>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</si>
  <si>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</si>
  <si>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</si>
  <si>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</si>
  <si>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</si>
  <si>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</si>
  <si>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</si>
  <si>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</si>
  <si>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</si>
  <si>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</si>
  <si>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</si>
  <si>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</si>
  <si>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</si>
  <si>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</si>
  <si>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</si>
  <si>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</si>
  <si>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</si>
  <si>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</si>
  <si>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</si>
  <si>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</si>
  <si>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</si>
  <si>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</si>
  <si>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</si>
  <si>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</si>
  <si>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</si>
  <si>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</si>
  <si>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</si>
  <si>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</si>
  <si>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</si>
  <si>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</si>
  <si>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</si>
  <si>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</si>
  <si>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</si>
  <si>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</si>
  <si>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</si>
  <si>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</si>
  <si>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</si>
  <si>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</si>
  <si>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</si>
  <si>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</si>
  <si>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</si>
  <si>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</si>
  <si>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</si>
  <si>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</si>
  <si>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</si>
  <si>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</si>
  <si>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</si>
  <si>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</si>
  <si>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</si>
  <si>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</si>
  <si>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</si>
  <si>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</si>
  <si>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</si>
  <si>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</si>
  <si>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</si>
  <si>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</si>
  <si>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</si>
  <si>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</si>
  <si>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</si>
  <si>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</si>
  <si>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</si>
  <si>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</si>
  <si>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</si>
  <si>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</si>
  <si>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</si>
  <si>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</si>
  <si>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</si>
  <si>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</si>
  <si>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</si>
  <si>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</si>
  <si>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</si>
  <si>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</si>
  <si>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</si>
  <si>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</si>
  <si>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</si>
  <si>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</si>
  <si>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</si>
  <si>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</si>
  <si>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</si>
  <si>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</si>
  <si>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</si>
  <si>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</si>
  <si>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</si>
  <si>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</si>
  <si>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</si>
  <si>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</si>
  <si>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</si>
  <si>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</si>
  <si>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</si>
  <si>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</si>
  <si>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</si>
  <si>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</si>
  <si>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</si>
  <si>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</si>
  <si>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</si>
  <si>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</si>
  <si>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</si>
  <si>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</si>
  <si>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</si>
  <si>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</si>
  <si>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</si>
  <si>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</si>
  <si>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</si>
  <si>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</si>
  <si>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</si>
  <si>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</si>
  <si>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</si>
  <si>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</si>
  <si>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</si>
  <si>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</si>
  <si>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</si>
  <si>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</si>
  <si>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</si>
  <si>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</si>
  <si>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</si>
  <si>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</si>
  <si>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</si>
  <si>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</si>
  <si>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</si>
  <si>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</si>
  <si>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</si>
  <si>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</si>
  <si>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</si>
  <si>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</si>
  <si>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</si>
  <si>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</si>
  <si>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</si>
  <si>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</si>
  <si>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</si>
  <si>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</si>
  <si>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</si>
  <si>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</si>
  <si>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</si>
  <si>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</si>
  <si>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</si>
  <si>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</si>
  <si>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</si>
  <si>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</si>
  <si>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</si>
  <si>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</si>
  <si>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</si>
  <si>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</si>
  <si>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</si>
  <si>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</si>
  <si>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</si>
  <si>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</si>
  <si>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</si>
  <si>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</si>
  <si>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</si>
  <si>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</si>
  <si>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</si>
  <si>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</si>
  <si>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</si>
  <si>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</si>
  <si>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</si>
  <si>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</si>
  <si>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</si>
  <si>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</si>
  <si>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</si>
  <si>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</si>
  <si>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</si>
  <si>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</si>
  <si>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</si>
  <si>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</si>
  <si>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</si>
  <si>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</si>
  <si>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</si>
  <si>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</si>
  <si>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</si>
  <si>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</si>
  <si>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</si>
  <si>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</si>
  <si>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</si>
  <si>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</si>
  <si>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</si>
  <si>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</si>
  <si>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</si>
  <si>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</si>
  <si>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</si>
  <si>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</si>
  <si>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</si>
  <si>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</si>
  <si>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</si>
  <si>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</si>
  <si>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</si>
  <si>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</si>
  <si>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</si>
  <si>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</si>
  <si>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</si>
  <si>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</si>
  <si>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</si>
  <si>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</si>
  <si>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</si>
  <si>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</si>
  <si>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</si>
  <si>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</si>
  <si>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</si>
  <si>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</si>
  <si>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</si>
  <si>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</si>
  <si>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</si>
  <si>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</si>
  <si>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</si>
  <si>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</si>
  <si>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</si>
  <si>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</si>
  <si>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</si>
  <si>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</si>
  <si>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</si>
  <si>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</si>
  <si>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</si>
  <si>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</si>
  <si>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</si>
  <si>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</si>
  <si>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</si>
  <si>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</si>
  <si>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</si>
  <si>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</si>
  <si>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</si>
  <si>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</si>
  <si>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</si>
  <si>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</si>
  <si>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</si>
  <si>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</si>
  <si>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</si>
  <si>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</si>
  <si>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</si>
  <si>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</si>
  <si>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</si>
  <si>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</si>
  <si>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</si>
  <si>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</si>
  <si>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</si>
  <si>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</si>
  <si>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</si>
  <si>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</si>
  <si>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</si>
  <si>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</si>
  <si>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</si>
  <si>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</si>
  <si>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</si>
  <si>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</si>
  <si>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</si>
  <si>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</si>
  <si>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</si>
  <si>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</si>
  <si>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</si>
  <si>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</si>
  <si>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</si>
  <si>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</si>
  <si>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</si>
  <si>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</si>
  <si>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</si>
  <si>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</si>
  <si>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</si>
  <si>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</si>
  <si>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</si>
  <si>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</si>
  <si>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</si>
  <si>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</si>
  <si>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</si>
  <si>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</si>
  <si>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</si>
  <si>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</si>
  <si>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</si>
  <si>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</si>
  <si>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</si>
  <si>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</si>
  <si>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</si>
  <si>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</si>
  <si>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</si>
  <si>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</si>
  <si>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</si>
  <si>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</si>
  <si>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</si>
  <si>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</si>
  <si>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</si>
  <si>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</si>
  <si>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</si>
  <si>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</si>
  <si>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</si>
  <si>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</si>
  <si>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</si>
  <si>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</si>
  <si>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</si>
  <si>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</si>
  <si>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</si>
  <si>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</si>
  <si>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</si>
  <si>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</si>
  <si>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</si>
  <si>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</si>
  <si>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</si>
  <si>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</si>
  <si>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</si>
  <si>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</si>
  <si>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</si>
  <si>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</si>
  <si>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</si>
  <si>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</si>
  <si>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</si>
  <si>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</si>
  <si>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</si>
  <si>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</si>
  <si>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</si>
  <si>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</si>
  <si>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</si>
  <si>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</si>
  <si>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</si>
  <si>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</si>
  <si>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</si>
  <si>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</si>
  <si>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</si>
  <si>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</si>
  <si>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</si>
  <si>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</si>
  <si>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</si>
  <si>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</si>
  <si>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</si>
  <si>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</si>
  <si>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</si>
  <si>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</si>
  <si>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</si>
  <si>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</si>
  <si>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</si>
  <si>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</si>
  <si>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</si>
  <si>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</si>
  <si>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</si>
  <si>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</si>
  <si>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</si>
  <si>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</si>
  <si>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</si>
  <si>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</si>
  <si>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</si>
  <si>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</si>
  <si>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</si>
  <si>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</si>
  <si>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</si>
  <si>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</si>
  <si>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</si>
  <si>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</si>
  <si>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</si>
  <si>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</si>
  <si>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</si>
  <si>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</si>
  <si>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</si>
  <si>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</si>
  <si>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</si>
  <si>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</si>
  <si>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</si>
  <si>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</si>
  <si>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</si>
  <si>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</si>
  <si>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</si>
  <si>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</si>
  <si>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</si>
  <si>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</si>
  <si>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</si>
  <si>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</si>
  <si>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</si>
  <si>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</si>
  <si>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</si>
  <si>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</si>
  <si>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</si>
  <si>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</si>
  <si>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</si>
  <si>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</si>
  <si>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</si>
  <si>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</si>
  <si>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</si>
  <si>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</si>
  <si>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</si>
  <si>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</si>
  <si>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</si>
  <si>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</si>
  <si>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</si>
  <si>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</si>
  <si>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</si>
  <si>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</si>
  <si>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</si>
  <si>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</si>
  <si>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</si>
  <si>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</si>
  <si>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</si>
  <si>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</si>
  <si>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</si>
  <si>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</si>
  <si>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</si>
  <si>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</si>
  <si>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</si>
  <si>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</si>
  <si>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</si>
  <si>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</si>
  <si>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</si>
  <si>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</si>
  <si>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</si>
  <si>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</si>
  <si>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</si>
  <si>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</si>
  <si>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</si>
  <si>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</si>
  <si>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</si>
  <si>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</si>
  <si>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</si>
  <si>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</si>
  <si>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</si>
  <si>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</si>
  <si>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</si>
  <si>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</si>
  <si>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</si>
  <si>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</si>
  <si>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</si>
  <si>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</si>
  <si>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</si>
  <si>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</si>
  <si>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</si>
  <si>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</si>
  <si>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</si>
  <si>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</si>
  <si>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</si>
  <si>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</si>
  <si>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</si>
  <si>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</si>
  <si>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</si>
  <si>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</si>
  <si>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</si>
  <si>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</si>
  <si>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</si>
  <si>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</si>
  <si>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</si>
  <si>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</si>
  <si>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</si>
  <si>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</si>
  <si>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</si>
  <si>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</si>
  <si>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</si>
  <si>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</si>
  <si>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</si>
  <si>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</si>
  <si>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</si>
  <si>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</si>
  <si>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</si>
  <si>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</si>
  <si>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</si>
  <si>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</si>
  <si>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</si>
  <si>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</si>
  <si>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</si>
  <si>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</si>
  <si>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</si>
  <si>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</si>
  <si>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</si>
  <si>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</si>
  <si>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</si>
  <si>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</si>
  <si>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</si>
  <si>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</si>
  <si>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</si>
  <si>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</si>
  <si>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</si>
  <si>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</si>
  <si>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</si>
  <si>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</si>
  <si>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</si>
  <si>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</si>
  <si>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</si>
  <si>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</si>
  <si>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</si>
  <si>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</si>
  <si>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</si>
  <si>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</si>
  <si>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</si>
  <si>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</si>
  <si>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</si>
  <si>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</si>
  <si>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</si>
  <si>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</si>
  <si>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</si>
  <si>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</si>
  <si>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</si>
  <si>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</si>
  <si>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</si>
  <si>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</si>
  <si>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</si>
  <si>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</si>
  <si>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</si>
  <si>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</si>
  <si>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</si>
  <si>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</si>
  <si>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</si>
  <si>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</si>
  <si>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</si>
  <si>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</si>
  <si>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</si>
  <si>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</si>
  <si>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</si>
  <si>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</si>
  <si>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</si>
  <si>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</si>
  <si>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</si>
  <si>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</si>
  <si>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</si>
  <si>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</si>
  <si>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</si>
  <si>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</si>
  <si>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</si>
  <si>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</si>
  <si>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</si>
  <si>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</si>
  <si>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</si>
  <si>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</si>
  <si>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</si>
  <si>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</si>
  <si>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</si>
  <si>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</si>
  <si>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</si>
  <si>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</si>
  <si>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</si>
  <si>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</si>
  <si>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</si>
  <si>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</si>
  <si>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</si>
  <si>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</si>
  <si>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</si>
  <si>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</si>
  <si>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</si>
  <si>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</si>
  <si>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</si>
  <si>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</si>
  <si>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</si>
  <si>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</si>
  <si>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</si>
  <si>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</si>
  <si>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</si>
  <si>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</si>
  <si>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</si>
  <si>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</si>
  <si>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</si>
  <si>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</si>
  <si>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</si>
  <si>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</si>
  <si>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</si>
  <si>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</si>
  <si>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</si>
  <si>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</si>
  <si>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</si>
  <si>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</si>
  <si>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</si>
  <si>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</si>
  <si>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</si>
  <si>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</si>
  <si>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</si>
  <si>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</si>
  <si>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</si>
  <si>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</si>
  <si>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</si>
  <si>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</si>
  <si>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</si>
  <si>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</si>
  <si>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</si>
  <si>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</si>
  <si>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</si>
  <si>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</si>
  <si>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</si>
  <si>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</si>
  <si>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</si>
  <si>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</si>
  <si>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</si>
  <si>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</si>
  <si>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</si>
  <si>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</si>
  <si>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</si>
  <si>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</si>
  <si>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</si>
  <si>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</si>
  <si>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</si>
  <si>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</si>
  <si>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</si>
  <si>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</si>
  <si>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</si>
  <si>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</si>
  <si>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</si>
  <si>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</si>
  <si>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</si>
  <si>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</si>
  <si>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</si>
  <si>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</si>
  <si>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</si>
  <si>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</si>
  <si>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</si>
  <si>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</si>
  <si>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</si>
  <si>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</si>
  <si>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</si>
  <si>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</si>
  <si>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</si>
  <si>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</si>
  <si>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</si>
  <si>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</si>
  <si>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</si>
  <si>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</si>
  <si>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</si>
  <si>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</si>
  <si>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</si>
  <si>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</si>
  <si>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</si>
  <si>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</si>
  <si>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</si>
  <si>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</si>
  <si>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</si>
  <si>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</si>
  <si>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</si>
  <si>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</si>
  <si>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</si>
  <si>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</si>
  <si>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</si>
  <si>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</si>
  <si>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</si>
  <si>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</si>
  <si>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</si>
  <si>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</si>
  <si>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</si>
  <si>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</si>
  <si>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</si>
  <si>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</si>
  <si>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</si>
  <si>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</si>
  <si>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</si>
  <si>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</si>
  <si>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</si>
  <si>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</si>
  <si>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</si>
  <si>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</si>
  <si>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</si>
  <si>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</si>
  <si>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</si>
  <si>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</si>
  <si>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</si>
  <si>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</si>
  <si>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</si>
  <si>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</si>
  <si>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</si>
  <si>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</si>
  <si>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</si>
  <si>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</si>
  <si>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</si>
  <si>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</si>
  <si>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</si>
  <si>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</si>
  <si>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</si>
  <si>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</si>
  <si>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</si>
  <si>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</si>
  <si>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</si>
  <si>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</si>
  <si>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</si>
  <si>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</si>
  <si>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</si>
  <si>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</si>
  <si>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</si>
  <si>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</si>
  <si>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</si>
  <si>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</si>
  <si>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</si>
  <si>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</si>
  <si>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</si>
  <si>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</si>
  <si>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</si>
  <si>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</si>
  <si>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</si>
  <si>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</si>
  <si>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</si>
  <si>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</si>
  <si>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</si>
  <si>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</si>
  <si>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</si>
  <si>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</si>
  <si>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</si>
  <si>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</si>
  <si>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</si>
  <si>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</si>
  <si>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</si>
  <si>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</si>
  <si>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</si>
  <si>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</si>
  <si>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</si>
  <si>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</si>
  <si>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</si>
  <si>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</si>
  <si>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</si>
  <si>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</si>
  <si>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</si>
  <si>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</si>
  <si>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</si>
  <si>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</si>
  <si>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</si>
  <si>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</si>
  <si>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</si>
  <si>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</si>
  <si>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</si>
  <si>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</si>
  <si>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</si>
  <si>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</si>
  <si>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</si>
  <si>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</si>
  <si>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</si>
  <si>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</si>
  <si>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</si>
  <si>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</si>
  <si>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</si>
  <si>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</si>
  <si>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</si>
  <si>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</si>
  <si>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</si>
  <si>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</si>
  <si>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</si>
  <si>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</si>
  <si>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</si>
  <si>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</si>
  <si>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</si>
  <si>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</si>
  <si>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</si>
  <si>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</si>
  <si>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</si>
  <si>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</si>
  <si>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</si>
  <si>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</si>
  <si>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</si>
  <si>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</si>
  <si>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</si>
  <si>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</si>
  <si>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</si>
  <si>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</si>
  <si>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</si>
  <si>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</si>
  <si>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</si>
  <si>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</si>
  <si>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</si>
  <si>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</si>
  <si>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</si>
  <si>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</si>
  <si>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</si>
  <si>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</si>
  <si>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</si>
  <si>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</si>
  <si>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</si>
  <si>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</si>
  <si>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</si>
  <si>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</si>
  <si>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</si>
  <si>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</si>
  <si>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</si>
  <si>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</si>
  <si>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</si>
  <si>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</si>
  <si>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</si>
  <si>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</si>
  <si>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</si>
  <si>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</si>
  <si>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</si>
  <si>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</si>
  <si>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</si>
  <si>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</si>
  <si>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</si>
  <si>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</si>
  <si>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</si>
  <si>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</si>
  <si>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</si>
  <si>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</si>
  <si>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</si>
  <si>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</si>
  <si>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</si>
  <si>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</si>
  <si>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</si>
  <si>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</si>
  <si>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</si>
  <si>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</si>
  <si>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</si>
  <si>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</si>
  <si>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</si>
  <si>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</si>
  <si>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</si>
  <si>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</si>
  <si>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</si>
  <si>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</si>
  <si>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</si>
  <si>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</si>
  <si>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</si>
  <si>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</si>
  <si>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</si>
  <si>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</si>
  <si>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</si>
  <si>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</si>
  <si>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</si>
  <si>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</si>
  <si>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</si>
  <si>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</si>
  <si>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</si>
  <si>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</si>
  <si>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</si>
  <si>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</si>
  <si>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</si>
  <si>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</si>
  <si>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</si>
  <si>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</si>
  <si>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</si>
  <si>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</si>
  <si>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</si>
  <si>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</si>
  <si>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</si>
  <si>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</si>
  <si>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</si>
  <si>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</si>
  <si>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</si>
  <si>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</si>
  <si>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</si>
  <si>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</si>
  <si>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</si>
  <si>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</si>
  <si>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</si>
  <si>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</si>
  <si>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</si>
  <si>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</si>
  <si>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</si>
  <si>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</si>
  <si>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</si>
  <si>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</si>
  <si>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</si>
  <si>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</si>
  <si>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</si>
  <si>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</si>
  <si>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</si>
  <si>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</si>
  <si>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</si>
  <si>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</si>
  <si>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</si>
  <si>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</si>
  <si>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</si>
  <si>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</si>
  <si>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</si>
  <si>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</si>
  <si>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</si>
  <si>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</si>
  <si>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</si>
  <si>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</si>
  <si>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</si>
  <si>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</si>
  <si>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</si>
  <si>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</si>
  <si>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</si>
  <si>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</si>
  <si>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</si>
  <si>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</si>
  <si>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</si>
  <si>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</si>
  <si>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</si>
  <si>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</si>
  <si>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</si>
  <si>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</si>
  <si>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</si>
  <si>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</si>
  <si>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</si>
  <si>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</si>
  <si>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</si>
  <si>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</si>
  <si>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</si>
  <si>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</si>
  <si>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</si>
  <si>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</si>
  <si>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</si>
  <si>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</si>
  <si>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</si>
  <si>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</si>
  <si>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</si>
  <si>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</si>
  <si>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</si>
  <si>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</si>
  <si>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</si>
  <si>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</si>
  <si>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</si>
  <si>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</si>
  <si>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</si>
  <si>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</si>
  <si>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</si>
  <si>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</si>
  <si>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</si>
  <si>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</si>
  <si>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</si>
  <si>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</si>
  <si>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</si>
  <si>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</si>
  <si>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</si>
  <si>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</si>
  <si>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</si>
  <si>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</si>
  <si>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</si>
  <si>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</si>
  <si>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</si>
  <si>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</si>
  <si>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</si>
  <si>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</si>
  <si>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</si>
  <si>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</si>
  <si>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</si>
  <si>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</si>
  <si>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</si>
  <si>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</si>
  <si>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</si>
  <si>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</si>
  <si>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</si>
  <si>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</si>
  <si>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</si>
  <si>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</si>
  <si>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</si>
  <si>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</si>
  <si>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</si>
  <si>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</si>
  <si>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</si>
  <si>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</si>
  <si>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</si>
  <si>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</si>
  <si>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</si>
  <si>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</si>
  <si>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</si>
  <si>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</si>
  <si>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</si>
  <si>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</si>
  <si>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</si>
  <si>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</si>
  <si>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</si>
  <si>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</si>
  <si>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</si>
  <si>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</si>
  <si>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</si>
  <si>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</si>
  <si>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</si>
  <si>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</si>
  <si>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</si>
  <si>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</si>
  <si>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</si>
  <si>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</si>
  <si>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</si>
  <si>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</si>
  <si>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</si>
  <si>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</si>
  <si>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</si>
  <si>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</si>
  <si>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</si>
  <si>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</si>
  <si>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</si>
  <si>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</si>
  <si>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</si>
  <si>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</si>
  <si>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</si>
  <si>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</si>
  <si>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</si>
  <si>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</si>
  <si>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</si>
  <si>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</si>
  <si>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</si>
  <si>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</si>
  <si>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</si>
  <si>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</si>
  <si>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</si>
  <si>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</si>
  <si>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</si>
  <si>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</si>
  <si>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</si>
  <si>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</si>
  <si>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</si>
  <si>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</si>
  <si>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</si>
  <si>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</si>
  <si>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</si>
  <si>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</si>
  <si>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</si>
  <si>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</si>
  <si>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</si>
  <si>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</si>
  <si>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</si>
  <si>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</si>
  <si>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</si>
  <si>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</si>
  <si>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</si>
  <si>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</si>
  <si>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</si>
  <si>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</si>
  <si>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</si>
  <si>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</si>
  <si>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</si>
  <si>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</si>
  <si>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</si>
  <si>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</si>
  <si>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</si>
  <si>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</si>
  <si>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</si>
  <si>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</si>
  <si>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</si>
  <si>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</si>
  <si>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</si>
  <si>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</si>
  <si>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</si>
  <si>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</si>
  <si>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</si>
  <si>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</si>
  <si>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</si>
  <si>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</si>
  <si>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</si>
  <si>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</si>
  <si>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</si>
  <si>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</si>
  <si>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</si>
  <si>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</si>
  <si>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</si>
  <si>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</si>
  <si>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</si>
  <si>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</si>
  <si>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</si>
  <si>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</si>
  <si>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</si>
  <si>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</si>
  <si>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</si>
  <si>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</si>
  <si>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</si>
  <si>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</si>
  <si>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</si>
  <si>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</si>
  <si>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</si>
  <si>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</si>
  <si>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</si>
  <si>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</si>
  <si>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</si>
  <si>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</si>
  <si>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</si>
  <si>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</si>
  <si>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</si>
  <si>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</si>
  <si>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</si>
  <si>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</si>
  <si>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</si>
  <si>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</si>
  <si>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</si>
  <si>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</si>
  <si>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</si>
  <si>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</si>
  <si>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</si>
  <si>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</si>
  <si>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</si>
  <si>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</si>
  <si>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</si>
  <si>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</si>
  <si>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</si>
  <si>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</si>
  <si>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</si>
  <si>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</si>
  <si>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</si>
  <si>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</si>
  <si>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</si>
  <si>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</si>
  <si>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</si>
  <si>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</si>
  <si>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</si>
  <si>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</si>
  <si>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</si>
  <si>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</si>
  <si>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</si>
  <si>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</si>
  <si>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</si>
  <si>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</si>
  <si>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</si>
  <si>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</si>
  <si>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</si>
  <si>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</si>
  <si>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</si>
  <si>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</si>
  <si>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</si>
  <si>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</si>
  <si>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</si>
  <si>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</si>
  <si>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</si>
  <si>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</si>
  <si>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</si>
  <si>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</si>
  <si>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</si>
  <si>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</si>
  <si>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</si>
  <si>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</si>
  <si>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</si>
  <si>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</si>
  <si>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</si>
  <si>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</si>
  <si>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</si>
  <si>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</si>
  <si>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</si>
  <si>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</si>
  <si>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</si>
  <si>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</si>
  <si>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</si>
  <si>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</si>
  <si>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</si>
  <si>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</si>
  <si>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</si>
  <si>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</si>
  <si>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</si>
  <si>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</si>
  <si>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</si>
  <si>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</si>
  <si>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</si>
  <si>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</si>
  <si>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</si>
  <si>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</si>
  <si>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</si>
  <si>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</si>
  <si>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</si>
  <si>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</si>
  <si>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</si>
  <si>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</si>
  <si>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</si>
  <si>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</si>
  <si>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</si>
  <si>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</si>
  <si>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</si>
  <si>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</si>
  <si>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</si>
  <si>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</si>
  <si>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</si>
  <si>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</si>
  <si>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</si>
  <si>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</si>
  <si>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</si>
  <si>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</si>
  <si>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</si>
  <si>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</si>
  <si>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</si>
  <si>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</si>
  <si>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</si>
  <si>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</si>
  <si>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</si>
  <si>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</si>
  <si>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</si>
  <si>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</si>
  <si>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</si>
  <si>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</si>
  <si>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</si>
  <si>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</si>
  <si>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</si>
  <si>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</si>
  <si>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</si>
  <si>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</si>
  <si>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</si>
  <si>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</si>
  <si>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</si>
  <si>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</si>
  <si>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</si>
  <si>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</si>
  <si>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</si>
  <si>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</si>
  <si>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</si>
  <si>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</si>
  <si>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</si>
  <si>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</si>
  <si>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</si>
  <si>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</si>
  <si>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</si>
  <si>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</si>
  <si>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</si>
  <si>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</si>
  <si>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</si>
  <si>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</si>
  <si>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</si>
  <si>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</si>
  <si>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</si>
  <si>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</si>
  <si>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</si>
  <si>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</si>
  <si>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</si>
  <si>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</si>
  <si>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</si>
  <si>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</si>
  <si>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</si>
  <si>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</si>
  <si>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</si>
  <si>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</si>
  <si>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</si>
  <si>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</si>
  <si>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</si>
  <si>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</si>
  <si>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</si>
  <si>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</si>
  <si>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</si>
  <si>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</si>
  <si>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</si>
  <si>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</si>
  <si>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</si>
  <si>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</si>
  <si>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</si>
  <si>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</si>
  <si>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</si>
  <si>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</si>
  <si>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</si>
  <si>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</si>
  <si>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</si>
  <si>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</si>
  <si>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</si>
  <si>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</si>
  <si>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</si>
  <si>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</si>
  <si>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</si>
  <si>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</si>
  <si>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</si>
  <si>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</si>
  <si>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</si>
  <si>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</si>
  <si>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</si>
  <si>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</si>
  <si>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</si>
  <si>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</si>
  <si>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</si>
  <si>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</si>
  <si>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</si>
  <si>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</si>
  <si>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</si>
  <si>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</si>
  <si>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</si>
  <si>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</si>
  <si>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</si>
  <si>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</si>
  <si>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</si>
  <si>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</si>
  <si>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</si>
  <si>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</si>
  <si>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</si>
  <si>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</si>
  <si>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</si>
  <si>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</si>
  <si>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</si>
  <si>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</si>
  <si>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</si>
  <si>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</si>
  <si>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</si>
  <si>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</si>
  <si>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</si>
  <si>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</si>
  <si>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</si>
  <si>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</si>
  <si>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</si>
  <si>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</si>
  <si>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</si>
  <si>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</si>
  <si>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</si>
  <si>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</si>
  <si>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</si>
  <si>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</si>
  <si>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</si>
  <si>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</si>
  <si>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</si>
  <si>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</si>
  <si>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</si>
  <si>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</si>
  <si>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</si>
  <si>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</si>
  <si>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</si>
  <si>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</si>
  <si>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</si>
  <si>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</si>
  <si>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</si>
  <si>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</si>
  <si>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</si>
  <si>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</si>
  <si>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</si>
  <si>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</si>
  <si>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</si>
  <si>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</si>
  <si>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</si>
  <si>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</si>
  <si>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</si>
  <si>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</si>
  <si>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</si>
  <si>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</si>
  <si>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</si>
  <si>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</si>
  <si>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</si>
  <si>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</si>
  <si>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</si>
  <si>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</si>
  <si>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</si>
  <si>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</si>
  <si>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</si>
  <si>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</si>
  <si>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</si>
  <si>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</si>
  <si>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</si>
  <si>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</si>
  <si>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</si>
  <si>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</si>
  <si>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</si>
  <si>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</si>
  <si>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</si>
  <si>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</si>
  <si>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</si>
  <si>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</si>
  <si>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</si>
  <si>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</si>
  <si>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</si>
  <si>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</si>
  <si>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</si>
  <si>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</si>
  <si>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</si>
  <si>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</si>
  <si>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</si>
  <si>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</si>
  <si>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</si>
  <si>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</si>
  <si>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</si>
  <si>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</si>
  <si>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</si>
  <si>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</si>
  <si>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</si>
  <si>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</si>
  <si>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</si>
  <si>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</si>
  <si>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</si>
  <si>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</si>
  <si>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</si>
  <si>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</si>
  <si>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</si>
  <si>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</si>
  <si>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</si>
  <si>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</si>
  <si>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</si>
  <si>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</si>
  <si>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</si>
  <si>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</si>
  <si>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</si>
  <si>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</si>
  <si>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</si>
  <si>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</si>
  <si>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</si>
  <si>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</si>
  <si>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</si>
  <si>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</si>
  <si>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</si>
  <si>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</si>
  <si>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</si>
  <si>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</si>
  <si>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</si>
  <si>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</si>
  <si>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</si>
  <si>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</si>
  <si>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</si>
  <si>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</si>
  <si>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</si>
  <si>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</si>
  <si>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</si>
  <si>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</si>
  <si>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</si>
  <si>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</si>
  <si>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</si>
  <si>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</si>
  <si>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</si>
  <si>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</si>
  <si>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</si>
  <si>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</si>
  <si>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</si>
  <si>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</si>
  <si>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</si>
  <si>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</si>
  <si>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</si>
  <si>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</si>
  <si>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</si>
  <si>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</si>
  <si>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</si>
  <si>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</si>
  <si>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</si>
  <si>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</si>
  <si>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</si>
  <si>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</si>
  <si>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</si>
  <si>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</si>
  <si>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</si>
  <si>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</si>
  <si>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</si>
  <si>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</si>
  <si>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</si>
  <si>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</si>
  <si>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</si>
  <si>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</si>
  <si>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</si>
  <si>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</si>
  <si>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</si>
  <si>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</si>
  <si>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</si>
  <si>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</si>
  <si>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</si>
  <si>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</si>
  <si>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</si>
  <si>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</si>
  <si>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</si>
  <si>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</si>
  <si>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</si>
  <si>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</si>
  <si>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</si>
  <si>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</si>
  <si>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</si>
  <si>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</si>
  <si>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</si>
  <si>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</si>
  <si>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</si>
  <si>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</si>
  <si>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</si>
  <si>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</si>
  <si>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</si>
  <si>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</si>
  <si>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</si>
  <si>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</si>
  <si>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</si>
  <si>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</si>
  <si>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</si>
  <si>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</si>
  <si>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</si>
  <si>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</si>
  <si>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</si>
  <si>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</si>
  <si>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</si>
  <si>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</si>
  <si>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</si>
  <si>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</si>
  <si>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</si>
  <si>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</si>
  <si>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</si>
  <si>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</si>
  <si>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</si>
  <si>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</si>
  <si>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</si>
  <si>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</si>
  <si>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</si>
  <si>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</si>
  <si>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</si>
  <si>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</si>
  <si>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</si>
  <si>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</si>
  <si>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</si>
  <si>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</si>
  <si>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</si>
  <si>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</si>
  <si>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</si>
  <si>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</si>
  <si>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</si>
  <si>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</si>
  <si>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</si>
  <si>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</si>
  <si>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</si>
  <si>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</si>
  <si>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</si>
  <si>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</si>
  <si>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</si>
  <si>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</si>
  <si>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</si>
  <si>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</si>
  <si>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</si>
  <si>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</si>
  <si>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</si>
  <si>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</si>
  <si>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</si>
  <si>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</si>
  <si>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</si>
  <si>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</si>
  <si>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</si>
  <si>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</si>
  <si>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</si>
  <si>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</si>
  <si>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</si>
  <si>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</si>
  <si>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</si>
  <si>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</si>
  <si>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</si>
  <si>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</si>
  <si>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</si>
  <si>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</si>
  <si>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</si>
  <si>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</si>
  <si>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</si>
  <si>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</si>
  <si>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</si>
  <si>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</si>
  <si>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</si>
  <si>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</si>
  <si>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</si>
  <si>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</si>
  <si>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</si>
  <si>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</si>
  <si>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</si>
  <si>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</si>
  <si>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</si>
  <si>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</si>
  <si>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</si>
  <si>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</si>
  <si>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</si>
  <si>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</si>
  <si>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</si>
  <si>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</si>
  <si>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</si>
  <si>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</si>
  <si>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</si>
  <si>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</si>
  <si>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</si>
  <si>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</si>
  <si>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</si>
  <si>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</si>
  <si>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</si>
  <si>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</si>
  <si>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</si>
  <si>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</si>
  <si>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</si>
  <si>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</si>
  <si>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</si>
  <si>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</si>
  <si>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</si>
  <si>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</si>
  <si>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</si>
  <si>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</si>
  <si>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</si>
  <si>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</si>
  <si>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</si>
  <si>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</si>
  <si>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</si>
  <si>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</si>
  <si>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</si>
  <si>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</si>
  <si>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</si>
  <si>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</si>
  <si>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</si>
  <si>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</si>
  <si>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</si>
  <si>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</si>
  <si>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</si>
  <si>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</si>
  <si>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</si>
  <si>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</si>
  <si>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</si>
  <si>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</si>
  <si>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</si>
  <si>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</si>
  <si>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</si>
  <si>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</si>
  <si>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</si>
  <si>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</si>
  <si>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</si>
  <si>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</si>
  <si>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</si>
  <si>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</si>
  <si>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</si>
  <si>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</si>
  <si>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</si>
  <si>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</si>
  <si>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</si>
  <si>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</si>
  <si>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</si>
  <si>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</si>
  <si>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</si>
  <si>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</si>
  <si>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</si>
  <si>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</si>
  <si>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</si>
  <si>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</si>
  <si>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</si>
  <si>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</si>
  <si>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</si>
  <si>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</si>
  <si>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</si>
  <si>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</si>
  <si>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</si>
  <si>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</si>
  <si>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</si>
  <si>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</si>
  <si>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</si>
  <si>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</si>
  <si>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</si>
  <si>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</si>
  <si>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</si>
  <si>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</si>
  <si>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</si>
  <si>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</si>
  <si>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</si>
  <si>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</si>
  <si>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</si>
  <si>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</si>
  <si>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</si>
  <si>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</si>
  <si>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</si>
  <si>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</si>
  <si>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</si>
  <si>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</si>
  <si>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</si>
  <si>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</si>
  <si>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</si>
  <si>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</si>
  <si>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</si>
  <si>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</si>
  <si>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</si>
  <si>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</si>
  <si>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</si>
  <si>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</si>
  <si>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</si>
  <si>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</si>
  <si>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</si>
  <si>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</si>
  <si>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</si>
  <si>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</si>
  <si>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</si>
  <si>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</si>
  <si>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</si>
  <si>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</si>
  <si>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</si>
  <si>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</si>
  <si>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</si>
  <si>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</si>
  <si>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</si>
  <si>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</si>
  <si>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</si>
  <si>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</si>
  <si>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</si>
  <si>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</si>
  <si>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</si>
  <si>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</si>
  <si>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</si>
  <si>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</si>
  <si>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</si>
  <si>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</si>
  <si>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</si>
  <si>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</si>
  <si>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</si>
  <si>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</si>
  <si>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</si>
  <si>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</si>
  <si>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</si>
  <si>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</si>
  <si>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</si>
  <si>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</si>
  <si>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</si>
  <si>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</si>
  <si>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</si>
  <si>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</si>
  <si>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</si>
  <si>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</si>
  <si>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</si>
  <si>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</si>
  <si>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</si>
  <si>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</si>
  <si>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</si>
  <si>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</si>
  <si>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</si>
  <si>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</si>
  <si>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</si>
  <si>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</si>
  <si>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</si>
  <si>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</si>
  <si>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</si>
  <si>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</si>
  <si>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</si>
  <si>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</si>
  <si>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</si>
  <si>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</si>
  <si>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</si>
  <si>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</si>
  <si>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</si>
  <si>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</si>
  <si>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</si>
  <si>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</si>
  <si>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</si>
  <si>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</si>
  <si>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</si>
  <si>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</si>
  <si>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</si>
  <si>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</si>
  <si>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</si>
  <si>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</si>
  <si>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</si>
  <si>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</si>
  <si>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</si>
  <si>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</si>
  <si>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</si>
  <si>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</si>
  <si>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</si>
  <si>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</si>
  <si>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</si>
  <si>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</si>
  <si>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</si>
  <si>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</si>
  <si>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</si>
  <si>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</si>
  <si>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</si>
  <si>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</si>
  <si>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</si>
  <si>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</si>
  <si>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</si>
  <si>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</si>
  <si>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</si>
  <si>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</si>
  <si>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</si>
  <si>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</si>
  <si>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</si>
  <si>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</si>
  <si>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</si>
  <si>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</si>
  <si>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</si>
  <si>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</si>
  <si>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</si>
  <si>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</si>
  <si>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</si>
  <si>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</si>
  <si>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</si>
  <si>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</si>
  <si>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</si>
  <si>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</si>
  <si>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</si>
  <si>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</si>
  <si>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</si>
  <si>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</si>
  <si>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</si>
  <si>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</si>
  <si>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</si>
  <si>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</si>
  <si>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</si>
  <si>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</si>
  <si>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</si>
  <si>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</si>
  <si>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</si>
  <si>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</si>
  <si>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</si>
  <si>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</si>
  <si>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</si>
  <si>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</si>
  <si>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</si>
  <si>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</si>
  <si>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</si>
  <si>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</si>
  <si>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</si>
  <si>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</si>
  <si>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</si>
  <si>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</si>
  <si>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</si>
  <si>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</si>
  <si>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</si>
  <si>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</si>
  <si>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</si>
  <si>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</si>
  <si>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</si>
  <si>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</si>
  <si>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</si>
  <si>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</si>
  <si>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</si>
  <si>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</si>
  <si>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</si>
  <si>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</si>
  <si>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</si>
  <si>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</si>
  <si>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</si>
  <si>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</si>
  <si>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</si>
  <si>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</si>
  <si>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</si>
  <si>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</si>
  <si>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</si>
  <si>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</si>
  <si>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</si>
  <si>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</si>
  <si>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</si>
  <si>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</si>
  <si>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</si>
  <si>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</si>
  <si>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</si>
  <si>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</si>
  <si>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</si>
  <si>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</si>
  <si>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</si>
  <si>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</si>
  <si>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</si>
  <si>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</si>
  <si>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</si>
  <si>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</si>
  <si>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</si>
  <si>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</si>
  <si>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</si>
  <si>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</si>
  <si>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</si>
  <si>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</si>
  <si>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</si>
  <si>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</si>
  <si>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</si>
  <si>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</si>
  <si>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</si>
  <si>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</si>
  <si>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</si>
  <si>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</si>
  <si>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</si>
  <si>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</si>
  <si>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</si>
  <si>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</si>
  <si>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</si>
  <si>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</si>
  <si>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</si>
  <si>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</si>
  <si>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</si>
  <si>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</si>
  <si>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</si>
  <si>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</si>
  <si>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</si>
  <si>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</si>
  <si>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</si>
  <si>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</si>
  <si>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</si>
  <si>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</si>
  <si>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</si>
  <si>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</si>
  <si>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</si>
  <si>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</si>
  <si>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</si>
  <si>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</si>
  <si>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</si>
  <si>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</si>
  <si>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</si>
  <si>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</si>
  <si>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</si>
  <si>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</si>
  <si>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</si>
  <si>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</si>
  <si>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</si>
  <si>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</si>
  <si>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</si>
  <si>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</si>
  <si>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</si>
  <si>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</si>
  <si>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</si>
  <si>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</si>
  <si>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</si>
  <si>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</si>
  <si>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</si>
  <si>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</si>
  <si>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</si>
  <si>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</si>
  <si>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</si>
  <si>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</si>
  <si>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</si>
  <si>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</si>
  <si>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</si>
  <si>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</si>
  <si>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</si>
  <si>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</si>
  <si>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</si>
  <si>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</si>
  <si>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</si>
  <si>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</si>
  <si>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</si>
  <si>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</si>
  <si>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</si>
  <si>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</si>
  <si>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</si>
  <si>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</si>
  <si>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</si>
  <si>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</si>
  <si>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</si>
  <si>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</si>
  <si>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</si>
  <si>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</si>
  <si>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</si>
  <si>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</si>
  <si>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</si>
  <si>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</si>
  <si>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</si>
  <si>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</si>
  <si>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</si>
  <si>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</si>
  <si>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</si>
  <si>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</si>
  <si>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</si>
  <si>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</si>
  <si>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</si>
  <si>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</si>
  <si>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</si>
  <si>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</si>
  <si>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</si>
  <si>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</si>
  <si>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</si>
  <si>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</si>
  <si>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</si>
  <si>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</si>
  <si>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</si>
  <si>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</si>
  <si>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</si>
  <si>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</si>
  <si>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</si>
  <si>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</si>
  <si>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</si>
  <si>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</si>
  <si>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</si>
  <si>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</si>
  <si>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</si>
  <si>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</si>
  <si>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</si>
  <si>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</si>
  <si>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</si>
  <si>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</si>
  <si>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</si>
  <si>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</si>
  <si>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</si>
  <si>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</si>
  <si>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</si>
  <si>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</si>
  <si>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</si>
  <si>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</si>
  <si>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</si>
  <si>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</si>
  <si>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</si>
  <si>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</si>
  <si>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</si>
  <si>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</si>
  <si>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</si>
  <si>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</si>
  <si>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</si>
  <si>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</si>
  <si>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</si>
  <si>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</si>
  <si>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</si>
  <si>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</si>
  <si>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</si>
  <si>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</si>
  <si>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</si>
  <si>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</si>
  <si>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</si>
  <si>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</si>
  <si>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</si>
  <si>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</si>
  <si>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</si>
  <si>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</si>
  <si>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</si>
  <si>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</si>
  <si>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</si>
  <si>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</si>
  <si>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</si>
  <si>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</si>
  <si>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</si>
  <si>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</si>
  <si>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</si>
  <si>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</si>
  <si>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</si>
  <si>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</si>
  <si>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</si>
  <si>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</si>
  <si>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</si>
  <si>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</si>
  <si>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</si>
  <si>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</si>
  <si>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</si>
  <si>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</si>
  <si>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</si>
  <si>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</si>
  <si>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</si>
  <si>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</si>
  <si>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</si>
  <si>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</si>
  <si>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</si>
  <si>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</si>
  <si>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</si>
  <si>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</si>
  <si>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</si>
  <si>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</si>
  <si>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</si>
  <si>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</si>
  <si>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</si>
  <si>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</si>
  <si>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</si>
  <si>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</si>
  <si>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</si>
  <si>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</si>
  <si>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</si>
  <si>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</si>
  <si>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</si>
  <si>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</si>
  <si>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</si>
  <si>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</si>
  <si>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</si>
  <si>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</si>
  <si>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</si>
  <si>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</si>
  <si>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</si>
  <si>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</si>
  <si>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</si>
  <si>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</si>
  <si>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</si>
  <si>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</si>
  <si>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</si>
  <si>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</si>
  <si>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</si>
  <si>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</si>
  <si>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</si>
  <si>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</si>
  <si>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</si>
  <si>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</si>
  <si>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</si>
  <si>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</si>
  <si>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</si>
  <si>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</si>
  <si>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</si>
  <si>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</si>
  <si>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</si>
  <si>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</si>
  <si>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</si>
  <si>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</si>
  <si>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</si>
  <si>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</si>
  <si>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</si>
  <si>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</si>
  <si>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</si>
  <si>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</si>
  <si>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</si>
  <si>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</si>
  <si>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</si>
  <si>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</si>
  <si>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</si>
  <si>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</si>
  <si>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</si>
  <si>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</si>
  <si>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</si>
  <si>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</si>
  <si>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</si>
  <si>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</si>
  <si>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</si>
  <si>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</si>
  <si>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</si>
  <si>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</si>
  <si>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</si>
  <si>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</si>
  <si>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</si>
  <si>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</si>
  <si>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</si>
  <si>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</si>
  <si>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</si>
  <si>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</si>
  <si>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</si>
  <si>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</si>
  <si>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</si>
  <si>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</si>
  <si>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</si>
  <si>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</si>
  <si>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</si>
  <si>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</si>
  <si>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</si>
  <si>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</si>
  <si>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</si>
  <si>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</si>
  <si>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</si>
  <si>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</si>
  <si>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</si>
  <si>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</si>
  <si>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</si>
  <si>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</si>
  <si>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</si>
  <si>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</si>
  <si>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</si>
  <si>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</si>
  <si>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</si>
  <si>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</si>
  <si>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</si>
  <si>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</si>
  <si>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</si>
  <si>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</si>
  <si>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</si>
  <si>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</si>
  <si>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</si>
  <si>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</si>
  <si>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</si>
  <si>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</si>
  <si>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</si>
  <si>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</si>
  <si>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</si>
  <si>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</si>
  <si>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</si>
  <si>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</si>
  <si>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</si>
  <si>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</si>
  <si>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</si>
  <si>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</si>
  <si>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</si>
  <si>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</si>
  <si>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</si>
  <si>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</si>
  <si>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</si>
  <si>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</si>
  <si>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</si>
  <si>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</si>
  <si>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</si>
  <si>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</si>
  <si>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</si>
  <si>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</si>
  <si>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</si>
  <si>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</si>
  <si>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</si>
  <si>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</si>
  <si>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</si>
  <si>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</si>
  <si>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</si>
  <si>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</si>
  <si>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</si>
  <si>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</si>
  <si>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</si>
  <si>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</si>
  <si>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</si>
  <si>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</si>
  <si>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</si>
  <si>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</si>
  <si>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</si>
  <si>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</si>
  <si>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</si>
  <si>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</si>
  <si>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</si>
  <si>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</si>
  <si>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</si>
  <si>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</si>
  <si>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</si>
  <si>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</si>
  <si>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</si>
  <si>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</si>
  <si>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</si>
  <si>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</si>
  <si>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</si>
  <si>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</si>
  <si>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</si>
  <si>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</si>
  <si>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</si>
  <si>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</si>
  <si>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</si>
  <si>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</si>
  <si>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</si>
  <si>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</si>
  <si>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</si>
  <si>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</si>
  <si>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</si>
  <si>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</si>
  <si>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</si>
  <si>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</si>
  <si>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</si>
  <si>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</si>
  <si>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</si>
  <si>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</si>
  <si>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</si>
  <si>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</si>
  <si>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</si>
  <si>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</si>
  <si>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</si>
  <si>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</si>
  <si>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</si>
  <si>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</si>
  <si>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</si>
  <si>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</si>
  <si>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</si>
  <si>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</si>
  <si>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</si>
  <si>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</si>
  <si>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</si>
  <si>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</si>
  <si>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</si>
  <si>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</si>
  <si>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</si>
  <si>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</si>
  <si>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</si>
  <si>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</si>
  <si>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</si>
  <si>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</si>
  <si>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</si>
  <si>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</si>
  <si>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</si>
  <si>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</si>
  <si>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</si>
  <si>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</si>
  <si>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</si>
  <si>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</si>
  <si>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</si>
  <si>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</si>
  <si>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</si>
  <si>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</si>
  <si>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</si>
  <si>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</si>
  <si>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</si>
  <si>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</si>
  <si>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</si>
  <si>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</si>
  <si>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</si>
  <si>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</si>
  <si>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</si>
  <si>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</si>
  <si>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</si>
  <si>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</si>
  <si>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</si>
  <si>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</si>
  <si>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</si>
  <si>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</si>
  <si>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</si>
  <si>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</si>
  <si>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</si>
  <si>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</si>
  <si>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</si>
  <si>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</si>
  <si>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</si>
  <si>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</si>
  <si>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</si>
  <si>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</si>
  <si>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</si>
  <si>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</si>
  <si>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</si>
  <si>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</si>
  <si>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</si>
  <si>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</si>
  <si>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</si>
  <si>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</si>
  <si>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</si>
  <si>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</si>
  <si>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</si>
  <si>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</si>
  <si>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</si>
  <si>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</si>
  <si>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</si>
  <si>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</si>
  <si>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</si>
  <si>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</si>
  <si>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</si>
  <si>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</si>
  <si>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</si>
  <si>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</si>
  <si>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</si>
  <si>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</si>
  <si>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</si>
  <si>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</si>
  <si>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</si>
  <si>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</si>
  <si>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</si>
  <si>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</si>
  <si>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</si>
  <si>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</si>
  <si>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</si>
  <si>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</si>
  <si>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</si>
  <si>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</si>
  <si>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</si>
  <si>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</si>
  <si>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</si>
  <si>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</si>
  <si>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</si>
  <si>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</si>
  <si>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</si>
  <si>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</si>
  <si>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</si>
  <si>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</si>
  <si>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</si>
  <si>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</si>
  <si>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</si>
  <si>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</si>
  <si>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</si>
  <si>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</si>
  <si>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</si>
  <si>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</si>
  <si>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</si>
  <si>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</si>
  <si>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</si>
  <si>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</si>
  <si>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</si>
  <si>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</si>
  <si>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</si>
  <si>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</si>
  <si>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</si>
  <si>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</si>
  <si>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</si>
  <si>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</si>
  <si>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</si>
  <si>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</si>
  <si>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</si>
  <si>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</si>
  <si>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</si>
  <si>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</si>
  <si>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</si>
  <si>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</si>
  <si>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</si>
  <si>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</si>
  <si>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</si>
  <si>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</si>
  <si>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</si>
  <si>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</si>
  <si>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</si>
  <si>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</si>
  <si>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</si>
  <si>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</si>
  <si>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</si>
  <si>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</si>
  <si>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</si>
  <si>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</si>
  <si>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</si>
  <si>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</si>
  <si>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</si>
  <si>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</si>
  <si>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</si>
  <si>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</si>
  <si>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</si>
  <si>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</si>
  <si>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</si>
  <si>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</si>
  <si>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</si>
  <si>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</si>
  <si>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</si>
  <si>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</si>
  <si>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</si>
  <si>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</si>
  <si>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</si>
  <si>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</si>
  <si>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</si>
  <si>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</si>
  <si>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</si>
  <si>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</si>
  <si>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</si>
  <si>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</si>
  <si>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</si>
  <si>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</si>
  <si>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</si>
  <si>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</si>
  <si>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</si>
  <si>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</si>
  <si>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</si>
  <si>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</si>
  <si>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</si>
  <si>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</si>
  <si>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</si>
  <si>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</si>
  <si>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</si>
  <si>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</si>
  <si>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</si>
  <si>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</si>
  <si>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</si>
  <si>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</si>
  <si>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</si>
  <si>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</si>
  <si>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</si>
  <si>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</si>
  <si>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</si>
  <si>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</si>
  <si>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</si>
  <si>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</si>
  <si>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</si>
  <si>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</si>
  <si>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</si>
  <si>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</si>
  <si>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</si>
  <si>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</si>
  <si>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</si>
  <si>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</si>
  <si>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</si>
  <si>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</si>
  <si>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</si>
  <si>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</si>
  <si>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</si>
  <si>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</si>
  <si>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</si>
  <si>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</si>
  <si>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</si>
  <si>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</si>
  <si>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</si>
  <si>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</si>
  <si>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</si>
  <si>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</si>
  <si>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</si>
  <si>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</si>
  <si>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</si>
  <si>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</si>
  <si>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</si>
  <si>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</si>
  <si>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</si>
  <si>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</si>
  <si>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</si>
  <si>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</si>
  <si>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</si>
  <si>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</si>
  <si>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</si>
  <si>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</si>
  <si>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</si>
  <si>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</si>
  <si>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</si>
  <si>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</si>
  <si>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</si>
  <si>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</si>
  <si>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</si>
  <si>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</si>
  <si>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</si>
  <si>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</si>
  <si>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</si>
  <si>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</si>
  <si>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</si>
  <si>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</si>
  <si>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</si>
  <si>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</si>
  <si>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</si>
  <si>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</si>
  <si>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</si>
  <si>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</si>
  <si>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</si>
  <si>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</si>
  <si>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</si>
  <si>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</si>
  <si>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</si>
  <si>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</si>
  <si>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</si>
  <si>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</si>
  <si>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</si>
  <si>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</si>
  <si>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</si>
  <si>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</si>
  <si>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</si>
  <si>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</si>
  <si>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</si>
  <si>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</si>
  <si>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</si>
  <si>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</si>
  <si>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</si>
  <si>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</si>
  <si>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</si>
  <si>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</si>
  <si>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</si>
  <si>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</si>
  <si>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</si>
  <si>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</si>
  <si>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</si>
  <si>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</si>
  <si>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</si>
  <si>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</si>
  <si>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</si>
  <si>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</si>
  <si>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</si>
  <si>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</si>
  <si>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</si>
  <si>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</si>
  <si>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</si>
  <si>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</si>
  <si>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</si>
  <si>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</si>
  <si>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</si>
  <si>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</si>
  <si>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</si>
  <si>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</si>
  <si>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</si>
  <si>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</si>
  <si>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</si>
  <si>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</si>
  <si>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</si>
  <si>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</si>
  <si>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</si>
  <si>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</si>
  <si>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</si>
  <si>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</si>
  <si>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</si>
  <si>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</si>
  <si>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</si>
  <si>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</si>
  <si>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</si>
  <si>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</si>
  <si>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</si>
  <si>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</si>
  <si>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</si>
  <si>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</si>
  <si>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</si>
  <si>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</si>
  <si>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</si>
  <si>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</si>
  <si>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</si>
  <si>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</si>
  <si>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</si>
  <si>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</si>
  <si>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</si>
  <si>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</si>
  <si>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</si>
  <si>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</si>
  <si>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</si>
  <si>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</si>
  <si>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</si>
  <si>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</si>
  <si>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</si>
  <si>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</si>
  <si>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</si>
  <si>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</si>
  <si>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</si>
  <si>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</si>
  <si>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</si>
  <si>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</si>
  <si>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</si>
  <si>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</si>
  <si>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</si>
  <si>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</si>
  <si>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</si>
  <si>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</si>
  <si>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</si>
  <si>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</si>
  <si>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</si>
  <si>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</si>
  <si>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</si>
  <si>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</si>
  <si>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</si>
  <si>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</si>
  <si>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</si>
  <si>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</si>
  <si>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</si>
  <si>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</si>
  <si>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</si>
  <si>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</si>
  <si>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</si>
  <si>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</si>
  <si>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</si>
  <si>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</si>
  <si>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</si>
  <si>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</si>
  <si>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</si>
  <si>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</si>
  <si>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</si>
  <si>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</si>
  <si>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</si>
  <si>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</si>
  <si>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</si>
  <si>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</si>
  <si>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</si>
  <si>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</si>
  <si>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</si>
  <si>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</si>
  <si>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</si>
  <si>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</si>
  <si>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</si>
  <si>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</si>
  <si>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</si>
  <si>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</si>
  <si>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</si>
  <si>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</si>
  <si>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</si>
  <si>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</si>
  <si>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</si>
  <si>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</si>
  <si>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</si>
  <si>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</si>
  <si>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</si>
  <si>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</si>
  <si>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</si>
  <si>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</si>
  <si>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</si>
  <si>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</si>
  <si>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</si>
  <si>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</si>
  <si>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</si>
  <si>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</si>
  <si>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</si>
  <si>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</si>
  <si>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</si>
  <si>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</si>
  <si>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</si>
  <si>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</si>
  <si>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</si>
  <si>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</si>
  <si>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</si>
  <si>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</si>
  <si>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</si>
  <si>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</si>
  <si>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</si>
  <si>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</si>
  <si>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</si>
  <si>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</si>
  <si>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</si>
  <si>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</si>
  <si>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</si>
  <si>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</si>
  <si>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</si>
  <si>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</si>
  <si>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</si>
  <si>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</si>
  <si>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</si>
  <si>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</si>
  <si>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</si>
  <si>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</si>
  <si>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</si>
  <si>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</si>
  <si>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</si>
  <si>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</si>
  <si>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</si>
  <si>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</si>
  <si>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</si>
  <si>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</si>
  <si>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</si>
  <si>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</si>
  <si>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</si>
  <si>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</si>
  <si>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</si>
  <si>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</si>
  <si>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</si>
  <si>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</si>
  <si>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</si>
  <si>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</si>
  <si>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</si>
  <si>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</si>
  <si>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</si>
  <si>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</si>
  <si>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</si>
  <si>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</si>
  <si>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</si>
  <si>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</si>
  <si>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</si>
  <si>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</si>
  <si>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</si>
  <si>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</si>
  <si>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</si>
  <si>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</si>
  <si>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</si>
  <si>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</si>
  <si>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</si>
  <si>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</si>
  <si>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</si>
  <si>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</si>
  <si>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</si>
  <si>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</si>
  <si>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</si>
  <si>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</si>
  <si>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</si>
  <si>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</si>
  <si>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</si>
  <si>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</si>
  <si>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</si>
  <si>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</si>
  <si>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</si>
  <si>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</si>
  <si>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</si>
  <si>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</si>
  <si>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</si>
  <si>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</si>
  <si>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</si>
  <si>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</si>
  <si>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</si>
  <si>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</si>
  <si>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</si>
  <si>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</si>
  <si>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</si>
  <si>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</si>
  <si>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</si>
  <si>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</si>
  <si>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</si>
  <si>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</si>
  <si>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</si>
  <si>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</si>
  <si>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</si>
  <si>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</si>
  <si>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</si>
  <si>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</si>
  <si>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</si>
  <si>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</si>
  <si>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</si>
  <si>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</si>
  <si>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</si>
  <si>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</si>
  <si>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</si>
  <si>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</si>
  <si>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</si>
  <si>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</si>
  <si>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</si>
  <si>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</si>
  <si>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</si>
  <si>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</si>
  <si>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</si>
  <si>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</si>
  <si>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</si>
  <si>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</si>
  <si>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</si>
  <si>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</si>
  <si>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</si>
  <si>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</si>
  <si>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</si>
  <si>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</si>
  <si>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</si>
  <si>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</si>
  <si>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</si>
  <si>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</si>
  <si>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</si>
  <si>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</si>
  <si>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</si>
  <si>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</si>
  <si>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</si>
  <si>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</si>
  <si>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</si>
  <si>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</si>
  <si>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</si>
  <si>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</si>
  <si>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</si>
  <si>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</si>
  <si>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</si>
  <si>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</si>
  <si>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</si>
  <si>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</si>
  <si>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</si>
  <si>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</si>
  <si>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</si>
  <si>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</si>
  <si>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</si>
  <si>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</si>
  <si>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</si>
  <si>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</si>
  <si>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</si>
  <si>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</si>
  <si>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</si>
  <si>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</si>
  <si>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</si>
  <si>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</si>
  <si>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</si>
  <si>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</si>
  <si>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</si>
  <si>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</si>
  <si>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</si>
  <si>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</si>
  <si>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</si>
  <si>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</si>
  <si>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</si>
  <si>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</si>
  <si>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</si>
  <si>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</si>
  <si>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</si>
  <si>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</si>
  <si>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</si>
  <si>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</si>
  <si>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</si>
  <si>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</si>
  <si>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</si>
  <si>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</si>
  <si>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</si>
  <si>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</si>
  <si>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</si>
  <si>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</si>
  <si>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</si>
  <si>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</si>
  <si>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</si>
  <si>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</si>
  <si>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</si>
  <si>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</si>
  <si>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</si>
  <si>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</si>
  <si>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</si>
  <si>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</si>
  <si>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</si>
  <si>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</si>
  <si>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</si>
  <si>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</si>
  <si>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</si>
  <si>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</si>
  <si>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</si>
  <si>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</si>
  <si>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</si>
  <si>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</si>
  <si>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</si>
  <si>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</si>
  <si>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</si>
  <si>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</si>
  <si>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</si>
  <si>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</si>
  <si>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</si>
  <si>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</si>
  <si>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</si>
  <si>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</si>
  <si>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</si>
  <si>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</si>
  <si>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</si>
  <si>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</si>
  <si>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</si>
  <si>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</si>
  <si>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</si>
  <si>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</si>
  <si>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</si>
  <si>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</si>
  <si>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</si>
  <si>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</si>
  <si>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</si>
  <si>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</si>
  <si>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</si>
  <si>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</si>
  <si>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</si>
  <si>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</si>
  <si>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</si>
  <si>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</si>
  <si>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</si>
  <si>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</si>
  <si>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</si>
  <si>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</si>
  <si>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</si>
  <si>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</si>
  <si>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</si>
  <si>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</si>
  <si>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</si>
  <si>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</si>
  <si>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</si>
  <si>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</si>
  <si>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</si>
  <si>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</si>
  <si>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</si>
  <si>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</si>
  <si>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</si>
  <si>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</si>
  <si>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</si>
  <si>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</si>
  <si>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</si>
  <si>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</si>
  <si>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</si>
  <si>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</si>
  <si>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</si>
  <si>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</si>
  <si>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</si>
  <si>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</si>
  <si>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</si>
  <si>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</si>
  <si>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</si>
  <si>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</si>
  <si>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</si>
  <si>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</si>
  <si>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</si>
  <si>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</si>
  <si>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</si>
  <si>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</si>
  <si>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</si>
  <si>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</si>
  <si>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</si>
  <si>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</si>
  <si>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</si>
  <si>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</si>
  <si>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</si>
  <si>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</si>
  <si>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</si>
  <si>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</si>
  <si>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</si>
  <si>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</si>
  <si>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</si>
  <si>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</si>
  <si>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</si>
  <si>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</si>
  <si>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</si>
  <si>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</si>
  <si>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</si>
  <si>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</si>
  <si>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</si>
  <si>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</si>
  <si>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</si>
  <si>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</si>
  <si>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</si>
  <si>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</si>
  <si>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</si>
  <si>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</si>
  <si>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</si>
  <si>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</si>
  <si>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</si>
  <si>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</si>
  <si>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</si>
  <si>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</si>
  <si>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</si>
  <si>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</si>
  <si>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</si>
  <si>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</si>
  <si>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</si>
  <si>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</si>
  <si>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</si>
  <si>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</si>
  <si>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</si>
  <si>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</si>
  <si>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</si>
  <si>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</si>
  <si>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</si>
  <si>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</si>
  <si>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</si>
  <si>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</si>
  <si>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</si>
  <si>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</si>
  <si>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</si>
  <si>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</si>
  <si>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</si>
  <si>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</si>
  <si>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</si>
  <si>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</si>
  <si>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</si>
  <si>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</si>
  <si>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</si>
  <si>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</si>
  <si>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</si>
  <si>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</si>
  <si>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</si>
  <si>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</si>
  <si>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</si>
  <si>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</si>
  <si>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</si>
  <si>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</si>
  <si>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</si>
  <si>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</si>
  <si>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</si>
  <si>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</si>
  <si>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</si>
  <si>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</si>
  <si>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</si>
  <si>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</si>
  <si>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</si>
  <si>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</si>
  <si>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</si>
  <si>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</si>
  <si>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</si>
  <si>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</si>
  <si>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</si>
  <si>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</si>
  <si>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</si>
  <si>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</si>
  <si>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</si>
  <si>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</si>
  <si>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</si>
  <si>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</si>
  <si>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</si>
  <si>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</si>
  <si>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</si>
  <si>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</si>
  <si>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</si>
  <si>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</si>
  <si>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</si>
  <si>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</si>
  <si>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</si>
  <si>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</si>
  <si>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</si>
  <si>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</si>
  <si>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</si>
  <si>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</si>
  <si>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</si>
  <si>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</si>
  <si>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</si>
  <si>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</si>
  <si>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</si>
  <si>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</si>
  <si>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</si>
  <si>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</si>
  <si>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</si>
  <si>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</si>
  <si>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</si>
  <si>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</si>
  <si>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</si>
  <si>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</si>
  <si>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</si>
  <si>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</si>
  <si>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</si>
  <si>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</si>
  <si>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</si>
  <si>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</si>
  <si>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</si>
  <si>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</si>
  <si>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</si>
  <si>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</si>
  <si>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</si>
  <si>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</si>
  <si>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</si>
  <si>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</si>
  <si>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</si>
  <si>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</si>
  <si>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</si>
  <si>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</si>
  <si>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</si>
  <si>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</si>
  <si>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</si>
  <si>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</si>
  <si>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</si>
  <si>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</si>
  <si>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</si>
  <si>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</si>
  <si>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</si>
  <si>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</si>
  <si>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</si>
  <si>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</si>
  <si>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</si>
  <si>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</si>
  <si>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</si>
  <si>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</si>
  <si>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</si>
  <si>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</si>
  <si>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</si>
  <si>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</si>
  <si>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</si>
  <si>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</si>
  <si>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</si>
  <si>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</si>
  <si>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</si>
  <si>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</si>
  <si>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</si>
  <si>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</si>
  <si>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</si>
  <si>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</si>
  <si>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</si>
  <si>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</si>
  <si>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</si>
  <si>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</si>
  <si>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</si>
  <si>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</si>
  <si>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</si>
  <si>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</si>
  <si>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</si>
  <si>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</si>
  <si>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</si>
  <si>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</si>
  <si>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</si>
  <si>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</si>
  <si>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</si>
  <si>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</si>
  <si>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</si>
  <si>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</si>
  <si>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</si>
  <si>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</si>
  <si>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</si>
  <si>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</si>
  <si>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</si>
  <si>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</si>
  <si>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</si>
  <si>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</si>
  <si>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</si>
  <si>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</si>
  <si>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</si>
  <si>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</si>
  <si>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</si>
  <si>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</si>
  <si>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</si>
  <si>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</si>
  <si>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</si>
  <si>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</si>
  <si>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</si>
  <si>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</si>
  <si>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</si>
  <si>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</si>
  <si>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</si>
  <si>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</si>
  <si>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</si>
  <si>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</si>
  <si>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</si>
  <si>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</si>
  <si>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</si>
  <si>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</si>
  <si>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</si>
  <si>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</si>
  <si>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</si>
  <si>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</si>
  <si>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</si>
  <si>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</si>
  <si>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</si>
  <si>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</si>
  <si>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</si>
  <si>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</si>
  <si>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</si>
  <si>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</si>
  <si>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</si>
  <si>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</si>
  <si>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</si>
  <si>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</si>
  <si>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</si>
  <si>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</si>
  <si>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</si>
  <si>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</si>
  <si>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</si>
  <si>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</si>
  <si>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</si>
  <si>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</si>
  <si>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</si>
  <si>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</si>
  <si>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</si>
  <si>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</si>
  <si>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</si>
  <si>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</si>
  <si>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</si>
  <si>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</si>
  <si>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</si>
  <si>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</si>
  <si>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</si>
  <si>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</si>
  <si>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</si>
  <si>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</si>
  <si>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</si>
  <si>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</si>
  <si>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</si>
  <si>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</si>
  <si>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</si>
  <si>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</si>
  <si>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</si>
  <si>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</si>
  <si>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</si>
  <si>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</si>
  <si>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</si>
  <si>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</si>
  <si>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</si>
  <si>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</si>
  <si>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</si>
  <si>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</si>
  <si>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</si>
  <si>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</si>
  <si>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</si>
  <si>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</si>
  <si>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</si>
  <si>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</si>
  <si>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</si>
  <si>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</si>
  <si>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</si>
  <si>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</si>
  <si>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</si>
  <si>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</si>
  <si>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</si>
  <si>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</si>
  <si>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</si>
  <si>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</si>
  <si>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</si>
  <si>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</si>
  <si>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</si>
  <si>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</si>
  <si>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</si>
  <si>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</si>
  <si>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</si>
  <si>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</si>
  <si>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</si>
  <si>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</si>
  <si>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</si>
  <si>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</si>
  <si>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</si>
  <si>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</si>
  <si>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</si>
  <si>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</si>
  <si>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</si>
  <si>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</si>
  <si>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</si>
  <si>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</si>
  <si>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</si>
  <si>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</si>
  <si>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</si>
  <si>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</si>
  <si>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</si>
  <si>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</si>
  <si>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</si>
  <si>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</si>
  <si>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</si>
  <si>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</si>
  <si>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</si>
  <si>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</si>
  <si>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</si>
  <si>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</si>
  <si>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</si>
  <si>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</si>
  <si>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</si>
  <si>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</si>
  <si>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</si>
  <si>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</si>
  <si>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</si>
  <si>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</si>
  <si>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</si>
  <si>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</si>
  <si>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</si>
  <si>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</si>
  <si>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</si>
  <si>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</si>
  <si>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</si>
  <si>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</si>
  <si>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</si>
  <si>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</si>
  <si>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</si>
  <si>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</si>
  <si>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</si>
  <si>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</si>
  <si>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</si>
  <si>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</si>
  <si>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</si>
  <si>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</si>
  <si>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</si>
  <si>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</si>
  <si>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</si>
  <si>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</si>
  <si>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</si>
  <si>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</si>
  <si>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</si>
  <si>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</si>
  <si>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</si>
  <si>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</si>
  <si>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</si>
  <si>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</si>
  <si>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</si>
  <si>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</si>
  <si>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</si>
  <si>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</si>
  <si>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</si>
  <si>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</si>
  <si>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</si>
  <si>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</si>
  <si>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</si>
  <si>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</si>
  <si>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</si>
  <si>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</si>
  <si>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</si>
  <si>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</si>
  <si>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</si>
  <si>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</si>
  <si>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</si>
  <si>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</si>
  <si>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</si>
  <si>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</si>
  <si>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</si>
  <si>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</si>
  <si>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</si>
  <si>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</si>
  <si>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</si>
  <si>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</si>
  <si>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</si>
  <si>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</si>
  <si>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</si>
  <si>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</si>
  <si>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</si>
  <si>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</si>
  <si>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</si>
  <si>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</si>
  <si>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</si>
  <si>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</si>
  <si>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</si>
  <si>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</si>
  <si>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</si>
  <si>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</si>
  <si>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</si>
  <si>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</si>
  <si>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</si>
  <si>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</si>
  <si>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</si>
  <si>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</si>
  <si>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</si>
  <si>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</si>
  <si>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</si>
  <si>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</si>
  <si>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</si>
  <si>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</si>
  <si>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</si>
  <si>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</si>
  <si>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</si>
  <si>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</si>
  <si>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</si>
  <si>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</si>
  <si>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</si>
  <si>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</si>
  <si>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</si>
  <si>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</si>
  <si>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</si>
  <si>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</si>
  <si>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</si>
  <si>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</si>
  <si>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</si>
  <si>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</si>
  <si>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</si>
  <si>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</si>
  <si>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</si>
  <si>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</si>
  <si>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</si>
  <si>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</si>
  <si>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</si>
  <si>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</si>
  <si>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</si>
  <si>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</si>
  <si>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</si>
  <si>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</si>
  <si>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</si>
  <si>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</si>
  <si>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</si>
  <si>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</si>
  <si>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</si>
  <si>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</si>
  <si>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</si>
  <si>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</si>
  <si>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</si>
  <si>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</si>
  <si>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</si>
  <si>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</si>
  <si>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</si>
  <si>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</si>
  <si>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</si>
  <si>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</si>
  <si>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</si>
  <si>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</si>
  <si>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</si>
  <si>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</si>
  <si>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</si>
  <si>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</si>
  <si>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</si>
  <si>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</si>
  <si>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</si>
  <si>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</si>
  <si>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</si>
  <si>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</si>
  <si>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</si>
  <si>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</si>
  <si>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</si>
  <si>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</si>
  <si>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</si>
  <si>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</si>
  <si>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</si>
  <si>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</si>
  <si>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</si>
  <si>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</si>
  <si>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</si>
  <si>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</si>
  <si>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</si>
  <si>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</si>
  <si>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</si>
  <si>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</si>
  <si>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</si>
  <si>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</si>
  <si>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</si>
  <si>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</si>
  <si>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</si>
  <si>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</si>
  <si>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</si>
  <si>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</si>
  <si>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</si>
  <si>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</si>
  <si>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</si>
  <si>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</si>
  <si>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</si>
  <si>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</si>
  <si>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</si>
  <si>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</si>
  <si>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</si>
  <si>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</si>
  <si>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</si>
  <si>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</si>
  <si>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</si>
  <si>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</si>
  <si>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</si>
  <si>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</si>
  <si>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</si>
  <si>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</si>
  <si>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</si>
  <si>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</si>
  <si>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</si>
  <si>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</si>
  <si>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</si>
  <si>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</si>
  <si>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</si>
  <si>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</si>
  <si>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</si>
  <si>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</si>
  <si>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</si>
  <si>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</si>
  <si>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</si>
  <si>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</si>
  <si>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</si>
  <si>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</si>
  <si>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</si>
  <si>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</si>
  <si>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</si>
  <si>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</si>
  <si>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</si>
  <si>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</si>
  <si>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</si>
  <si>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</si>
  <si>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</si>
  <si>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</si>
  <si>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</si>
  <si>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</si>
  <si>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</si>
  <si>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</si>
  <si>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</si>
  <si>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</si>
  <si>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</si>
  <si>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</si>
  <si>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</si>
  <si>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</si>
  <si>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</si>
  <si>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</si>
  <si>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</si>
  <si>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</si>
  <si>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</si>
  <si>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</si>
  <si>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</si>
  <si>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</si>
  <si>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</si>
  <si>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</si>
  <si>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</si>
  <si>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</si>
  <si>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</si>
  <si>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</si>
  <si>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</si>
  <si>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</si>
  <si>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</si>
  <si>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</si>
  <si>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</si>
  <si>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</si>
  <si>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</si>
  <si>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</si>
  <si>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</si>
  <si>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</si>
  <si>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</si>
  <si>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</si>
  <si>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</si>
  <si>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</si>
  <si>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</si>
  <si>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</si>
  <si>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</si>
  <si>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</si>
  <si>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</si>
  <si>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</si>
  <si>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</si>
  <si>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</si>
  <si>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</si>
  <si>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</si>
  <si>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</si>
  <si>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</si>
  <si>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</si>
  <si>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</si>
  <si>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</si>
  <si>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</si>
  <si>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</si>
  <si>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</si>
  <si>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</si>
  <si>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</si>
  <si>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</si>
  <si>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</si>
  <si>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</si>
  <si>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</si>
  <si>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</si>
  <si>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</si>
  <si>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</si>
  <si>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</si>
  <si>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</si>
  <si>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</si>
  <si>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</si>
  <si>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</si>
  <si>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</si>
  <si>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</si>
  <si>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</si>
  <si>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</si>
  <si>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</si>
  <si>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</si>
  <si>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</si>
  <si>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</si>
  <si>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</si>
  <si>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</si>
  <si>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</si>
  <si>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</si>
  <si>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</si>
  <si>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</si>
  <si>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</si>
  <si>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</si>
  <si>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</si>
  <si>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</si>
  <si>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</si>
  <si>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</si>
  <si>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</si>
  <si>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</si>
  <si>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</si>
  <si>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</si>
  <si>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</si>
  <si>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</si>
  <si>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</si>
  <si>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</si>
  <si>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</si>
  <si>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</si>
  <si>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</si>
  <si>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</si>
  <si>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</si>
  <si>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</si>
  <si>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</si>
  <si>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</si>
  <si>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</si>
  <si>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</si>
  <si>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</si>
  <si>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</si>
  <si>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</si>
  <si>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</si>
  <si>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</si>
  <si>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</si>
  <si>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</si>
  <si>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</si>
  <si>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</si>
  <si>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</si>
  <si>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</si>
  <si>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</si>
  <si>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</si>
  <si>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</si>
  <si>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</si>
  <si>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</si>
  <si>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</si>
  <si>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</si>
  <si>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</si>
  <si>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</si>
  <si>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</si>
  <si>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</si>
  <si>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</si>
  <si>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</si>
  <si>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</si>
  <si>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</si>
  <si>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</si>
  <si>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</si>
  <si>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</si>
  <si>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</si>
  <si>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</si>
  <si>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</si>
  <si>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</si>
  <si>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</si>
  <si>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</si>
  <si>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</si>
  <si>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</si>
  <si>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</si>
  <si>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</si>
  <si>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</si>
  <si>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</si>
  <si>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</si>
  <si>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</si>
  <si>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</si>
  <si>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</si>
  <si>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</si>
  <si>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</si>
  <si>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</si>
  <si>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</si>
  <si>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</si>
  <si>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</si>
  <si>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</si>
  <si>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</si>
  <si>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</si>
  <si>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</si>
  <si>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</si>
  <si>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</si>
  <si>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</si>
  <si>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</si>
  <si>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</si>
  <si>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</si>
  <si>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</si>
  <si>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</si>
  <si>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</si>
  <si>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</si>
  <si>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</si>
  <si>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</si>
  <si>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</si>
  <si>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</si>
  <si>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</si>
  <si>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</si>
  <si>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</si>
  <si>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</si>
  <si>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</si>
  <si>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</si>
  <si>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</si>
  <si>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</si>
  <si>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</si>
  <si>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</si>
  <si>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</si>
  <si>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</si>
  <si>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</si>
  <si>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</si>
  <si>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</si>
  <si>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</si>
  <si>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</si>
  <si>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</si>
  <si>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</si>
  <si>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</si>
  <si>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</si>
  <si>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</si>
  <si>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</si>
  <si>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</si>
  <si>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</si>
  <si>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</si>
  <si>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</si>
  <si>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</si>
  <si>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</si>
  <si>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</si>
  <si>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</si>
  <si>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</si>
  <si>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</si>
  <si>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</si>
  <si>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</si>
  <si>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</si>
  <si>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</si>
  <si>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</si>
  <si>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</si>
  <si>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</si>
  <si>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</si>
  <si>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</si>
  <si>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</si>
  <si>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</si>
  <si>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</si>
  <si>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</si>
  <si>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</si>
  <si>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</si>
  <si>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</si>
  <si>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</si>
  <si>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</si>
  <si>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</si>
  <si>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</si>
  <si>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</si>
  <si>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</si>
  <si>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</si>
  <si>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</si>
  <si>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</si>
  <si>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</si>
  <si>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</si>
  <si>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</si>
  <si>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</si>
  <si>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</si>
  <si>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</si>
  <si>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</si>
  <si>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</si>
  <si>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</si>
  <si>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</si>
  <si>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</si>
  <si>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</si>
  <si>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</si>
  <si>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</si>
  <si>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</si>
  <si>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</si>
  <si>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</si>
  <si>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</si>
  <si>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</si>
  <si>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</si>
  <si>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</si>
  <si>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</si>
  <si>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</si>
  <si>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</si>
  <si>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</si>
  <si>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</si>
  <si>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</si>
  <si>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</si>
  <si>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</si>
  <si>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</si>
  <si>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</si>
  <si>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</si>
  <si>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</si>
  <si>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</si>
  <si>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</si>
  <si>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</si>
  <si>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</si>
  <si>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</si>
  <si>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</si>
  <si>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</si>
  <si>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</si>
  <si>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</si>
  <si>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</si>
  <si>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</si>
  <si>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</si>
  <si>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</si>
  <si>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</si>
  <si>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</si>
  <si>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</si>
  <si>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</si>
  <si>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</si>
  <si>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</si>
  <si>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</si>
  <si>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</si>
  <si>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</si>
  <si>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</si>
  <si>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</si>
  <si>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</si>
  <si>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</si>
  <si>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</si>
  <si>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</si>
  <si>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</si>
  <si>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</si>
  <si>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</si>
  <si>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</si>
  <si>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</si>
  <si>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</si>
  <si>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</si>
  <si>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</si>
  <si>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</si>
  <si>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</si>
  <si>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</si>
  <si>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</si>
  <si>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</si>
  <si>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</si>
  <si>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</si>
  <si>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</si>
  <si>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</si>
  <si>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</si>
  <si>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</si>
  <si>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</si>
  <si>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</si>
  <si>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</si>
  <si>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</si>
  <si>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</si>
  <si>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</si>
  <si>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</si>
  <si>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</si>
  <si>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</si>
  <si>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</si>
  <si>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</si>
  <si>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</si>
  <si>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</si>
  <si>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</si>
  <si>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</si>
  <si>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</si>
  <si>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</si>
  <si>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</si>
  <si>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</si>
  <si>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</si>
  <si>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</si>
  <si>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</si>
  <si>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</si>
  <si>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</si>
  <si>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</si>
  <si>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</si>
  <si>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</si>
  <si>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</si>
  <si>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</si>
  <si>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</si>
  <si>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</si>
  <si>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</si>
  <si>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</si>
  <si>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</si>
  <si>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</si>
  <si>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</si>
  <si>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</si>
  <si>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</si>
  <si>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</si>
  <si>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</si>
  <si>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</si>
  <si>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</si>
  <si>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</si>
  <si>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</si>
  <si>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</si>
  <si>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</si>
  <si>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</si>
  <si>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</si>
  <si>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</si>
  <si>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</si>
  <si>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</si>
  <si>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</si>
  <si>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</si>
  <si>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</si>
  <si>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</si>
  <si>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</si>
  <si>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</si>
  <si>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</si>
  <si>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</si>
  <si>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</si>
  <si>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</si>
  <si>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</si>
  <si>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</si>
  <si>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</si>
  <si>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</si>
  <si>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</si>
  <si>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</si>
  <si>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</si>
  <si>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</si>
  <si>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</si>
  <si>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</si>
  <si>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</si>
  <si>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</si>
  <si>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</si>
  <si>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</si>
  <si>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</si>
  <si>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</si>
  <si>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</si>
  <si>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</si>
  <si>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</si>
  <si>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</si>
  <si>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</si>
  <si>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</si>
  <si>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</si>
  <si>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</si>
  <si>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</si>
  <si>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</si>
  <si>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</si>
  <si>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</si>
  <si>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</si>
  <si>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</si>
  <si>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</si>
  <si>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</si>
  <si>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</si>
  <si>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</si>
  <si>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</si>
  <si>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</si>
  <si>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</si>
  <si>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</si>
  <si>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</si>
  <si>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</si>
  <si>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</si>
  <si>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</si>
  <si>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</si>
  <si>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</si>
  <si>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</si>
  <si>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</si>
  <si>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</si>
  <si>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</si>
  <si>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</si>
  <si>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</si>
  <si>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</si>
  <si>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</si>
  <si>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</si>
  <si>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</si>
  <si>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</si>
  <si>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</si>
  <si>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</si>
  <si>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</si>
  <si>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</si>
  <si>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</si>
  <si>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</si>
  <si>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</si>
  <si>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</si>
  <si>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</si>
  <si>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</si>
  <si>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</si>
  <si>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</si>
  <si>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</si>
  <si>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</si>
  <si>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</si>
  <si>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</si>
  <si>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</si>
  <si>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</si>
  <si>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</si>
  <si>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</si>
  <si>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</si>
  <si>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</si>
  <si>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</si>
  <si>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</si>
  <si>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</si>
  <si>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</si>
  <si>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</si>
  <si>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</si>
  <si>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</si>
  <si>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</si>
  <si>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</si>
  <si>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</si>
  <si>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</si>
  <si>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</si>
  <si>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</si>
  <si>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</si>
  <si>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</si>
  <si>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</si>
  <si>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</si>
  <si>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</si>
  <si>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</si>
  <si>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</si>
  <si>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</si>
  <si>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</si>
  <si>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</si>
  <si>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</si>
  <si>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</si>
  <si>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</si>
  <si>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</si>
  <si>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</si>
  <si>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</si>
  <si>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</si>
  <si>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</si>
  <si>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</si>
  <si>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</si>
  <si>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</si>
  <si>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</si>
  <si>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</si>
  <si>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</si>
  <si>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</si>
  <si>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</si>
  <si>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</si>
  <si>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</si>
  <si>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</si>
  <si>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</si>
  <si>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</si>
  <si>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</si>
  <si>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</si>
  <si>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</si>
  <si>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</si>
  <si>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</si>
  <si>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</si>
  <si>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</si>
  <si>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</si>
  <si>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</si>
  <si>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</si>
  <si>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</si>
  <si>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</si>
  <si>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</si>
  <si>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</si>
  <si>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</si>
  <si>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</si>
  <si>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</si>
  <si>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</si>
  <si>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</si>
  <si>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</si>
  <si>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</si>
  <si>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</si>
  <si>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</si>
  <si>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</si>
  <si>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</si>
  <si>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</si>
  <si>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</si>
  <si>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</si>
  <si>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</si>
  <si>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</si>
  <si>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</si>
  <si>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</si>
  <si>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</si>
  <si>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</si>
  <si>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</si>
  <si>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</si>
  <si>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</si>
  <si>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</si>
  <si>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</si>
  <si>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</si>
  <si>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</si>
  <si>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</si>
  <si>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</si>
  <si>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</si>
  <si>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</si>
  <si>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</si>
  <si>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</si>
  <si>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</si>
  <si>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</si>
  <si>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</si>
  <si>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</si>
  <si>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</si>
  <si>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</si>
  <si>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</si>
  <si>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</si>
  <si>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</si>
  <si>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</si>
  <si>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</si>
  <si>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</si>
  <si>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</si>
  <si>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</si>
  <si>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</si>
  <si>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</si>
  <si>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</si>
  <si>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</si>
  <si>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</si>
  <si>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</si>
  <si>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</si>
  <si>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</si>
  <si>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</si>
  <si>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</si>
  <si>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</si>
  <si>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</si>
  <si>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</si>
  <si>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</si>
  <si>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</si>
  <si>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</si>
  <si>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</si>
  <si>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</si>
  <si>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</si>
  <si>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</si>
  <si>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</si>
  <si>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</si>
  <si>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</si>
  <si>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</si>
  <si>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</si>
  <si>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</si>
  <si>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</si>
  <si>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</si>
  <si>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</si>
  <si>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</si>
  <si>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</si>
  <si>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</si>
  <si>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</si>
  <si>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</si>
  <si>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</si>
  <si>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</si>
  <si>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</si>
  <si>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</si>
  <si>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</si>
  <si>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</si>
  <si>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</si>
  <si>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</si>
  <si>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</si>
  <si>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</si>
  <si>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</si>
  <si>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</si>
  <si>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</si>
  <si>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</si>
  <si>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</si>
  <si>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</si>
  <si>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</si>
  <si>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</si>
  <si>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</si>
  <si>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</si>
  <si>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</si>
  <si>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</si>
  <si>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</si>
  <si>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</si>
  <si>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</si>
  <si>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</si>
  <si>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</si>
  <si>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</si>
  <si>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</si>
  <si>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</si>
  <si>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</si>
  <si>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</si>
  <si>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</si>
  <si>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</si>
  <si>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</si>
  <si>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</si>
  <si>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</si>
  <si>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</si>
  <si>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</si>
  <si>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</si>
  <si>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</si>
  <si>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</si>
  <si>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</si>
  <si>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</si>
  <si>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</si>
  <si>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</si>
  <si>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</si>
  <si>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</si>
  <si>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</si>
  <si>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</si>
  <si>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</si>
  <si>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</si>
  <si>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</si>
  <si>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</si>
  <si>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</si>
  <si>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</si>
  <si>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</si>
  <si>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</si>
  <si>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</si>
  <si>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</si>
  <si>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</si>
  <si>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</si>
  <si>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</si>
  <si>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</si>
  <si>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</si>
  <si>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</si>
  <si>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</si>
  <si>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</si>
  <si>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</si>
  <si>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</si>
  <si>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</si>
  <si>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</si>
  <si>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</si>
  <si>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</si>
  <si>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</si>
  <si>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</si>
  <si>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</si>
  <si>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</si>
  <si>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</si>
  <si>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</si>
  <si>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</si>
  <si>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</si>
  <si>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</si>
  <si>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</si>
  <si>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</si>
  <si>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</si>
  <si>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</si>
  <si>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</si>
  <si>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</si>
  <si>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</si>
  <si>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</si>
  <si>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</si>
  <si>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</si>
  <si>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</si>
  <si>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</si>
  <si>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</si>
  <si>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</si>
  <si>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</si>
  <si>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</si>
  <si>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</si>
  <si>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</si>
  <si>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</si>
  <si>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</si>
  <si>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</si>
  <si>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</si>
  <si>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</si>
  <si>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</si>
  <si>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</si>
  <si>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</si>
  <si>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</si>
  <si>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</si>
  <si>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</si>
  <si>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</si>
  <si>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</si>
  <si>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</si>
  <si>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</si>
  <si>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</si>
  <si>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</si>
  <si>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</si>
  <si>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</si>
  <si>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</si>
  <si>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</si>
  <si>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</si>
  <si>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</si>
  <si>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</si>
  <si>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</si>
  <si>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</si>
  <si>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</si>
  <si>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</si>
  <si>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</si>
  <si>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</si>
  <si>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</si>
  <si>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</si>
  <si>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</si>
  <si>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</si>
  <si>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</si>
  <si>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</si>
  <si>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</si>
  <si>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</si>
  <si>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</si>
  <si>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</si>
  <si>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</si>
  <si>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</si>
  <si>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</si>
  <si>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</si>
  <si>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</si>
  <si>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</si>
  <si>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</si>
  <si>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</si>
  <si>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</si>
  <si>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</si>
  <si>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</si>
  <si>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</si>
  <si>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</si>
  <si>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</si>
  <si>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</si>
  <si>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</si>
  <si>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</si>
  <si>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</si>
  <si>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</si>
  <si>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</si>
  <si>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</si>
  <si>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</si>
  <si>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</si>
  <si>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</si>
  <si>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</si>
  <si>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</si>
  <si>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</si>
  <si>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</si>
  <si>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</si>
  <si>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</si>
  <si>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</si>
  <si>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</si>
  <si>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</si>
  <si>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</si>
  <si>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</si>
  <si>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</si>
  <si>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</si>
  <si>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</si>
  <si>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</si>
  <si>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</si>
  <si>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</si>
  <si>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</si>
  <si>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</si>
  <si>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</si>
  <si>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</si>
  <si>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</si>
  <si>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</si>
  <si>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</si>
  <si>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</si>
  <si>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</si>
  <si>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</si>
  <si>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</si>
  <si>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</si>
  <si>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</si>
  <si>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</si>
  <si>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</si>
  <si>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</si>
  <si>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</si>
  <si>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</si>
  <si>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</si>
  <si>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</si>
  <si>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</si>
  <si>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</si>
  <si>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</si>
  <si>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</si>
  <si>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</si>
  <si>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</si>
  <si>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</si>
  <si>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</si>
  <si>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</si>
  <si>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</si>
  <si>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</si>
  <si>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</si>
  <si>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</si>
  <si>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</si>
  <si>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</si>
  <si>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</si>
  <si>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</si>
  <si>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</si>
  <si>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</si>
  <si>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</si>
  <si>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</si>
  <si>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</si>
  <si>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</si>
  <si>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</si>
  <si>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</si>
  <si>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</si>
  <si>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</si>
  <si>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</si>
  <si>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</si>
  <si>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</si>
  <si>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</si>
  <si>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</si>
  <si>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</si>
  <si>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</si>
  <si>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</si>
  <si>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</si>
  <si>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</si>
  <si>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</si>
  <si>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</si>
  <si>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</si>
  <si>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</si>
  <si>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</si>
  <si>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</si>
  <si>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</si>
  <si>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</si>
  <si>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</si>
  <si>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</si>
  <si>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</si>
  <si>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</si>
  <si>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</si>
  <si>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</si>
  <si>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</si>
  <si>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</si>
  <si>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</si>
  <si>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</si>
  <si>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</si>
  <si>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</si>
  <si>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</si>
  <si>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</si>
  <si>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</si>
  <si>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</si>
  <si>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</si>
  <si>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</si>
  <si>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</si>
  <si>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</si>
  <si>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</si>
  <si>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</si>
  <si>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</si>
  <si>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</si>
  <si>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</si>
  <si>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</si>
  <si>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</si>
  <si>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</si>
  <si>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</si>
  <si>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</si>
  <si>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</si>
  <si>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</si>
  <si>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</si>
  <si>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</si>
  <si>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</si>
  <si>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</si>
  <si>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</si>
  <si>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</si>
  <si>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</si>
  <si>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</si>
  <si>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</si>
  <si>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</si>
  <si>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</si>
  <si>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</si>
  <si>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</si>
  <si>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</si>
  <si>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</si>
  <si>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</si>
  <si>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</si>
  <si>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</si>
  <si>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</si>
  <si>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</si>
  <si>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</si>
  <si>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</si>
  <si>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</si>
  <si>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</si>
  <si>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</si>
  <si>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</si>
  <si>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</si>
  <si>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</si>
  <si>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</si>
  <si>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</si>
  <si>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</si>
  <si>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</si>
  <si>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</si>
  <si>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</si>
  <si>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</si>
  <si>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</si>
  <si>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</si>
  <si>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</si>
  <si>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</si>
  <si>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</si>
  <si>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</si>
  <si>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</si>
  <si>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</si>
  <si>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</si>
  <si>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</si>
  <si>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</si>
  <si>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</si>
  <si>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</si>
  <si>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</si>
  <si>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</si>
  <si>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</si>
  <si>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</si>
  <si>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</si>
  <si>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</si>
  <si>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</si>
  <si>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</si>
  <si>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</si>
  <si>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</si>
  <si>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</si>
  <si>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</si>
  <si>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</si>
  <si>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</si>
  <si>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</si>
  <si>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</si>
  <si>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</si>
  <si>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</si>
  <si>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</si>
  <si>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</si>
  <si>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</si>
  <si>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</si>
  <si>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</si>
  <si>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</si>
  <si>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</si>
  <si>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</si>
  <si>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</si>
  <si>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</si>
  <si>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</si>
  <si>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</si>
  <si>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</si>
  <si>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</si>
  <si>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</si>
  <si>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</si>
  <si>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</si>
  <si>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</si>
  <si>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</si>
  <si>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</si>
  <si>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</si>
  <si>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</si>
  <si>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</si>
  <si>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</si>
  <si>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</si>
  <si>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</si>
  <si>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</si>
  <si>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</si>
  <si>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</si>
  <si>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</si>
  <si>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</si>
  <si>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</si>
  <si>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</si>
  <si>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</si>
  <si>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</si>
  <si>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</si>
  <si>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</si>
  <si>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</si>
  <si>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</si>
  <si>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</si>
  <si>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</si>
  <si>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</si>
  <si>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</si>
  <si>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</si>
  <si>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</si>
  <si>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</si>
  <si>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</si>
  <si>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</si>
  <si>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</si>
  <si>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</si>
  <si>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</si>
  <si>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</si>
  <si>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</si>
  <si>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</si>
  <si>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</si>
  <si>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</si>
  <si>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</si>
  <si>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</si>
  <si>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</si>
  <si>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</si>
  <si>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</si>
  <si>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</si>
  <si>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</si>
  <si>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</si>
  <si>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</si>
  <si>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</si>
  <si>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</si>
  <si>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</si>
  <si>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</si>
  <si>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</si>
  <si>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</si>
  <si>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</si>
  <si>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</si>
  <si>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</si>
  <si>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</si>
  <si>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</si>
  <si>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</si>
  <si>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</si>
  <si>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</si>
  <si>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</si>
  <si>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</si>
  <si>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</si>
  <si>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</si>
  <si>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</si>
  <si>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</si>
  <si>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</si>
  <si>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</si>
  <si>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</si>
  <si>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</si>
  <si>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</si>
  <si>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</si>
  <si>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</si>
  <si>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</si>
  <si>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</si>
  <si>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</si>
  <si>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</si>
  <si>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</si>
  <si>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</si>
  <si>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</si>
  <si>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</si>
  <si>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</si>
  <si>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</si>
  <si>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</si>
  <si>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</si>
  <si>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</si>
  <si>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</si>
  <si>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</si>
  <si>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</si>
  <si>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</si>
  <si>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</si>
  <si>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</si>
  <si>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</si>
  <si>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</si>
  <si>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</si>
  <si>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</si>
  <si>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</si>
  <si>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</si>
  <si>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</si>
  <si>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</si>
  <si>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</si>
  <si>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</si>
  <si>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</si>
  <si>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</si>
  <si>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</si>
  <si>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</si>
  <si>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</si>
  <si>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</si>
  <si>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</si>
  <si>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</si>
  <si>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</si>
  <si>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</si>
  <si>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</si>
  <si>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</si>
  <si>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</si>
  <si>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</si>
  <si>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</si>
  <si>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</si>
  <si>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</si>
  <si>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</si>
  <si>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</si>
  <si>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</si>
  <si>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</si>
  <si>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</si>
  <si>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</si>
  <si>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</si>
  <si>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</si>
  <si>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</si>
  <si>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</si>
  <si>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</si>
  <si>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</si>
  <si>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</si>
  <si>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</si>
  <si>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</si>
  <si>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</si>
  <si>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</si>
  <si>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</si>
  <si>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</si>
  <si>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</si>
  <si>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</si>
  <si>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</si>
  <si>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</si>
  <si>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</si>
  <si>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</si>
  <si>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</si>
  <si>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</si>
  <si>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</si>
  <si>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</si>
  <si>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</si>
  <si>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</si>
  <si>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</si>
  <si>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</si>
  <si>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</si>
  <si>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</si>
  <si>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</si>
  <si>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</si>
  <si>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</si>
  <si>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</si>
  <si>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</si>
  <si>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</si>
  <si>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</si>
  <si>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</si>
  <si>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</si>
  <si>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</si>
  <si>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</si>
  <si>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</si>
  <si>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</si>
  <si>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</si>
  <si>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</si>
  <si>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</si>
  <si>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</si>
  <si>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</si>
  <si>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</si>
  <si>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</si>
  <si>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</si>
  <si>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</si>
  <si>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</si>
  <si>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</si>
  <si>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</si>
  <si>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</si>
  <si>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</si>
  <si>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</si>
  <si>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</si>
  <si>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</si>
  <si>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</si>
  <si>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</si>
  <si>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</si>
  <si>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</si>
  <si>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</si>
  <si>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</si>
  <si>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</si>
  <si>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</si>
  <si>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</si>
  <si>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</si>
  <si>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</si>
  <si>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</si>
  <si>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</si>
  <si>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</si>
  <si>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</si>
  <si>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</si>
  <si>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</si>
  <si>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</si>
  <si>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</si>
  <si>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</si>
  <si>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</si>
  <si>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</si>
  <si>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</si>
  <si>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</si>
  <si>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</si>
  <si>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</si>
  <si>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</si>
  <si>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</si>
  <si>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</si>
  <si>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</si>
  <si>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</si>
  <si>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</si>
  <si>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</si>
  <si>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</si>
  <si>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</si>
  <si>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</si>
  <si>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</si>
  <si>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</si>
  <si>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</si>
  <si>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</si>
  <si>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</si>
  <si>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</si>
  <si>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</si>
  <si>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</si>
  <si>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</si>
  <si>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</si>
  <si>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</si>
  <si>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</si>
  <si>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</si>
  <si>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</si>
  <si>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</si>
  <si>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</si>
  <si>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</si>
  <si>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</si>
  <si>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</si>
  <si>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</si>
  <si>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</si>
  <si>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</si>
  <si>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</si>
  <si>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</si>
  <si>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</si>
  <si>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</si>
  <si>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</si>
  <si>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</si>
  <si>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</si>
  <si>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</si>
  <si>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</si>
  <si>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</si>
  <si>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</si>
  <si>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</si>
  <si>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</si>
  <si>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</si>
  <si>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</si>
  <si>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</si>
  <si>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</si>
  <si>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</si>
  <si>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</si>
  <si>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</si>
  <si>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</si>
  <si>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</si>
  <si>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</si>
  <si>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</si>
  <si>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</si>
  <si>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</si>
  <si>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</si>
  <si>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</si>
  <si>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</si>
  <si>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</si>
  <si>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</si>
  <si>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</si>
  <si>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</si>
  <si>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</si>
  <si>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</si>
  <si>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</si>
  <si>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</si>
  <si>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</si>
  <si>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</si>
  <si>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</si>
  <si>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</si>
  <si>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</si>
  <si>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</si>
  <si>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</si>
  <si>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</si>
  <si>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</si>
  <si>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</si>
  <si>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</si>
  <si>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</si>
  <si>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</si>
  <si>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</si>
  <si>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</si>
  <si>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</si>
  <si>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</si>
  <si>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</si>
  <si>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</si>
  <si>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</si>
  <si>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</si>
  <si>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</si>
  <si>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</si>
  <si>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</si>
  <si>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</si>
  <si>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</si>
  <si>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</si>
  <si>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</si>
  <si>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</si>
  <si>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</si>
  <si>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</si>
  <si>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</si>
  <si>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</si>
  <si>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</si>
  <si>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</si>
  <si>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</si>
  <si>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</si>
  <si>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</si>
  <si>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</si>
  <si>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</si>
  <si>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</si>
  <si>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</si>
  <si>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</si>
  <si>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</si>
  <si>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</si>
  <si>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</si>
  <si>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</si>
  <si>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</si>
  <si>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</si>
  <si>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</si>
  <si>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</si>
  <si>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</si>
  <si>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</si>
  <si>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</si>
  <si>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</si>
  <si>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</si>
  <si>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</si>
  <si>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</si>
  <si>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</si>
  <si>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</si>
  <si>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</si>
  <si>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</si>
  <si>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</si>
  <si>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</si>
  <si>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</si>
  <si>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</si>
  <si>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</si>
  <si>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</si>
  <si>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</si>
  <si>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</si>
  <si>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</si>
  <si>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</si>
  <si>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</si>
  <si>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</si>
  <si>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</si>
  <si>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</si>
  <si>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</si>
  <si>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</si>
  <si>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</si>
  <si>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</si>
  <si>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</si>
  <si>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</si>
  <si>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</si>
  <si>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</si>
  <si>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</si>
  <si>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</si>
  <si>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</si>
  <si>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</si>
  <si>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</si>
  <si>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</si>
  <si>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</si>
  <si>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</si>
  <si>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</si>
  <si>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</si>
  <si>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</si>
  <si>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</si>
  <si>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</si>
  <si>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</si>
  <si>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</si>
  <si>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</si>
  <si>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</si>
  <si>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</si>
  <si>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</si>
  <si>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</si>
  <si>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</si>
  <si>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</si>
  <si>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</si>
  <si>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</si>
  <si>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</si>
  <si>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</si>
  <si>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</si>
  <si>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</si>
  <si>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</si>
  <si>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</si>
  <si>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</si>
  <si>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</si>
  <si>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</si>
  <si>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</si>
  <si>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</si>
  <si>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</si>
  <si>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</si>
  <si>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</si>
  <si>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</si>
  <si>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</si>
  <si>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</si>
  <si>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</si>
  <si>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</si>
  <si>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</si>
  <si>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</si>
  <si>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</si>
  <si>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</si>
  <si>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</si>
  <si>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</si>
  <si>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</si>
  <si>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</si>
  <si>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</si>
  <si>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</si>
  <si>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</si>
  <si>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</si>
  <si>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</si>
  <si>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</si>
  <si>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</si>
  <si>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</si>
  <si>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</si>
  <si>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</si>
  <si>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</si>
  <si>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</si>
  <si>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</si>
  <si>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</si>
  <si>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</si>
  <si>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</si>
  <si>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</si>
  <si>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</si>
  <si>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</si>
  <si>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</si>
  <si>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</si>
  <si>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</si>
  <si>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</si>
  <si>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</si>
  <si>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</si>
  <si>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</si>
  <si>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</si>
  <si>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</si>
  <si>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</si>
  <si>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</si>
  <si>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</si>
  <si>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</si>
  <si>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</si>
  <si>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</si>
  <si>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</si>
  <si>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</si>
  <si>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</si>
  <si>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</si>
  <si>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</si>
  <si>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</si>
  <si>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</si>
  <si>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</si>
  <si>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</si>
  <si>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</si>
  <si>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</si>
  <si>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</si>
  <si>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</si>
  <si>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</si>
  <si>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</si>
  <si>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</si>
  <si>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</si>
  <si>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</si>
  <si>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</si>
  <si>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</si>
  <si>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</si>
  <si>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</si>
  <si>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</si>
  <si>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</si>
  <si>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</si>
  <si>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</si>
  <si>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</si>
  <si>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</si>
  <si>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</si>
  <si>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</si>
  <si>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</si>
  <si>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</si>
  <si>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</si>
  <si>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</si>
  <si>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</si>
  <si>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</si>
  <si>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</si>
  <si>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</si>
  <si>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</si>
  <si>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</si>
  <si>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</si>
  <si>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</si>
  <si>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</si>
  <si>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</si>
  <si>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</si>
  <si>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</si>
  <si>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</si>
  <si>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</si>
  <si>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</si>
  <si>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</si>
  <si>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</si>
  <si>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</si>
  <si>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</si>
  <si>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</si>
  <si>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</si>
  <si>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</si>
  <si>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</si>
  <si>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</si>
  <si>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</si>
  <si>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</si>
  <si>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</si>
  <si>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</si>
  <si>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</si>
  <si>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</si>
  <si>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</si>
  <si>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</si>
  <si>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</si>
  <si>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</si>
  <si>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</si>
  <si>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</si>
  <si>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</si>
  <si>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</si>
  <si>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</si>
  <si>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</si>
  <si>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</si>
  <si>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</si>
  <si>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</si>
  <si>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</si>
  <si>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</si>
  <si>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</si>
  <si>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</si>
  <si>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</si>
  <si>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</si>
  <si>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</si>
  <si>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</si>
  <si>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</si>
  <si>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</si>
  <si>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</si>
  <si>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</si>
  <si>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</si>
  <si>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</si>
  <si>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</si>
  <si>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</si>
  <si>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</si>
  <si>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</si>
  <si>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</si>
  <si>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</si>
  <si>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</si>
  <si>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</si>
  <si>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</si>
  <si>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</si>
  <si>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</si>
  <si>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</si>
  <si>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</si>
  <si>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</si>
  <si>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</si>
  <si>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</si>
  <si>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</si>
  <si>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</si>
  <si>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</si>
  <si>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</si>
  <si>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</si>
  <si>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</si>
  <si>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</si>
  <si>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</si>
  <si>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</si>
  <si>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</si>
  <si>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</si>
  <si>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</si>
  <si>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</si>
  <si>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</si>
  <si>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</si>
  <si>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</si>
  <si>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</si>
  <si>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</si>
  <si>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</si>
  <si>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</si>
  <si>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</si>
  <si>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</si>
  <si>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</si>
  <si>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</si>
  <si>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</si>
  <si>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</si>
  <si>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</si>
  <si>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</si>
  <si>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</si>
  <si>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</si>
  <si>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</si>
  <si>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</si>
  <si>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</si>
  <si>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</si>
  <si>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</si>
  <si>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</si>
  <si>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</si>
  <si>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</si>
  <si>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</si>
  <si>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</si>
  <si>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</si>
  <si>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</si>
  <si>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</si>
  <si>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</si>
  <si>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</si>
  <si>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</si>
  <si>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</si>
  <si>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</si>
  <si>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</si>
  <si>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</si>
  <si>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</si>
  <si>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</si>
  <si>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</si>
  <si>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</si>
  <si>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</si>
  <si>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</si>
  <si>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</si>
  <si>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</si>
  <si>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</si>
  <si>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</si>
  <si>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</si>
  <si>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</si>
  <si>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</si>
  <si>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</si>
  <si>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</si>
  <si>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</si>
  <si>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</si>
  <si>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</si>
  <si>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</si>
  <si>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</si>
  <si>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</si>
  <si>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</si>
  <si>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</si>
  <si>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</si>
  <si>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</si>
  <si>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</si>
  <si>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</si>
  <si>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</si>
  <si>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</si>
  <si>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</si>
  <si>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</si>
  <si>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</si>
  <si>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</si>
  <si>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</si>
  <si>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</si>
  <si>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</si>
  <si>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</si>
  <si>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</si>
  <si>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</si>
  <si>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</si>
  <si>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</si>
  <si>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</si>
  <si>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</si>
  <si>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</si>
  <si>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</si>
  <si>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</si>
  <si>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</si>
  <si>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</si>
  <si>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</si>
  <si>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</si>
  <si>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</si>
  <si>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</si>
  <si>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</si>
  <si>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</si>
  <si>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</si>
  <si>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</si>
  <si>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</si>
  <si>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</si>
  <si>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</si>
  <si>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</si>
  <si>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</si>
  <si>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</si>
  <si>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</si>
  <si>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</si>
  <si>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</si>
  <si>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</si>
  <si>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</si>
  <si>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</si>
  <si>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</si>
  <si>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</si>
  <si>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</si>
  <si>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</si>
  <si>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</si>
  <si>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</si>
  <si>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</si>
  <si>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</si>
  <si>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</si>
  <si>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</si>
  <si>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</si>
  <si>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</si>
  <si>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</si>
  <si>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</si>
  <si>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</si>
  <si>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</si>
  <si>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</si>
  <si>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</si>
  <si>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</si>
  <si>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</si>
  <si>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</si>
  <si>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</si>
  <si>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</si>
  <si>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</si>
  <si>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</si>
  <si>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</si>
  <si>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</si>
  <si>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</si>
  <si>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</si>
  <si>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</si>
  <si>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</si>
  <si>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</si>
  <si>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</si>
  <si>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</si>
  <si>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</si>
  <si>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</si>
  <si>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</si>
  <si>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</si>
  <si>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</si>
  <si>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</si>
  <si>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</si>
  <si>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</si>
  <si>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</si>
  <si>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</si>
  <si>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</si>
  <si>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</si>
  <si>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</si>
  <si>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</si>
  <si>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</si>
  <si>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</si>
  <si>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</si>
  <si>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</si>
  <si>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</si>
  <si>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</si>
  <si>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</si>
  <si>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</si>
  <si>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</si>
  <si>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</si>
  <si>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</si>
  <si>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</si>
  <si>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</si>
  <si>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</si>
  <si>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</si>
  <si>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</si>
  <si>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</si>
  <si>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</si>
  <si>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</si>
  <si>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</si>
  <si>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</si>
  <si>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</si>
  <si>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</si>
  <si>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</si>
  <si>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</si>
  <si>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</si>
  <si>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</si>
  <si>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</si>
  <si>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</si>
  <si>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</si>
  <si>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</si>
  <si>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</si>
  <si>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</si>
  <si>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</si>
  <si>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</si>
  <si>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</si>
  <si>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</si>
  <si>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</si>
  <si>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</si>
  <si>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</si>
  <si>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</si>
  <si>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</si>
  <si>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</si>
  <si>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</si>
  <si>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</si>
  <si>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</si>
  <si>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</si>
  <si>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</si>
  <si>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</si>
  <si>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</si>
  <si>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</si>
  <si>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</si>
  <si>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</si>
  <si>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</si>
  <si>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</si>
  <si>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</si>
  <si>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</si>
  <si>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</si>
  <si>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</si>
  <si>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</si>
  <si>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</si>
  <si>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</si>
  <si>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</si>
  <si>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</si>
  <si>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</si>
  <si>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</si>
  <si>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</si>
  <si>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</si>
  <si>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</si>
  <si>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</si>
  <si>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</si>
  <si>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</si>
  <si>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</si>
  <si>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</si>
  <si>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</si>
  <si>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</si>
  <si>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</si>
  <si>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</si>
  <si>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</si>
  <si>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</si>
  <si>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</si>
  <si>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</si>
  <si>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</si>
  <si>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</si>
  <si>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</si>
  <si>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</si>
  <si>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</si>
  <si>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</si>
  <si>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</si>
  <si>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</si>
  <si>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</si>
  <si>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</si>
  <si>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</si>
  <si>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</si>
  <si>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</si>
  <si>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</si>
  <si>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</si>
  <si>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</si>
  <si>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</si>
  <si>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</si>
  <si>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</si>
  <si>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</si>
  <si>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</si>
  <si>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</si>
  <si>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</si>
  <si>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</si>
  <si>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</si>
  <si>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</si>
  <si>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</si>
  <si>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</si>
  <si>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</si>
  <si>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</si>
  <si>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</si>
  <si>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</si>
  <si>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</si>
  <si>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</si>
  <si>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</si>
  <si>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</si>
  <si>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</si>
  <si>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</si>
  <si>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</si>
  <si>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</si>
  <si>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</si>
  <si>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</si>
  <si>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</si>
  <si>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</si>
  <si>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</si>
  <si>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</si>
  <si>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</si>
  <si>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</si>
  <si>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</si>
  <si>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</si>
  <si>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</si>
  <si>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</si>
  <si>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</si>
  <si>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</si>
  <si>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</si>
  <si>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</si>
  <si>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</si>
  <si>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</si>
  <si>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</si>
  <si>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</si>
  <si>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</si>
  <si>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</si>
  <si>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</si>
  <si>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</si>
  <si>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</si>
  <si>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</si>
  <si>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</si>
  <si>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</si>
  <si>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</si>
  <si>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</si>
  <si>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</si>
  <si>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</si>
  <si>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</si>
  <si>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</si>
  <si>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</si>
  <si>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</si>
  <si>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</si>
  <si>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</si>
  <si>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</si>
  <si>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</si>
  <si>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</si>
  <si>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</si>
  <si>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</si>
  <si>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</si>
  <si>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</si>
  <si>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</si>
  <si>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</si>
  <si>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</si>
  <si>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</si>
  <si>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</si>
  <si>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</si>
  <si>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</si>
  <si>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</si>
  <si>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</si>
  <si>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</si>
  <si>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</si>
  <si>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</si>
  <si>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</si>
  <si>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</si>
  <si>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</si>
  <si>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</si>
  <si>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</si>
  <si>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</si>
  <si>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</si>
  <si>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</si>
  <si>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</si>
  <si>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</si>
  <si>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</si>
  <si>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</si>
  <si>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</si>
  <si>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</si>
  <si>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</si>
  <si>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</si>
  <si>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</si>
  <si>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</si>
  <si>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</si>
  <si>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</si>
  <si>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</si>
  <si>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</si>
  <si>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</si>
  <si>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</si>
  <si>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</si>
  <si>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</si>
  <si>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</si>
  <si>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</si>
  <si>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</si>
  <si>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</si>
  <si>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</si>
  <si>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</si>
  <si>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</si>
  <si>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</si>
  <si>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</si>
  <si>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</si>
  <si>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</si>
  <si>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</si>
  <si>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</si>
  <si>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</si>
  <si>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</si>
  <si>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</si>
  <si>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</si>
  <si>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</si>
  <si>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</si>
  <si>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</si>
  <si>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</si>
  <si>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</si>
  <si>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</si>
  <si>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</si>
  <si>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</si>
  <si>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</si>
  <si>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</si>
  <si>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</si>
  <si>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</si>
  <si>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</si>
  <si>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</si>
  <si>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</si>
  <si>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</si>
  <si>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</si>
  <si>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</si>
  <si>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</si>
  <si>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</si>
  <si>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</si>
  <si>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</si>
  <si>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</si>
  <si>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</si>
  <si>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</si>
  <si>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</si>
  <si>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</si>
  <si>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</si>
  <si>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</si>
  <si>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</si>
  <si>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</si>
  <si>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</si>
  <si>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</si>
  <si>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</si>
  <si>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</si>
  <si>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</si>
  <si>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</si>
  <si>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</si>
  <si>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</si>
  <si>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</si>
  <si>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</si>
  <si>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</si>
  <si>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</si>
  <si>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</si>
  <si>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</si>
  <si>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</si>
  <si>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</si>
  <si>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</si>
  <si>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</si>
  <si>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</si>
  <si>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</si>
  <si>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</si>
  <si>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</si>
  <si>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</si>
  <si>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</si>
  <si>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</si>
  <si>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</si>
  <si>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</si>
  <si>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</si>
  <si>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</si>
  <si>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</si>
  <si>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</si>
  <si>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</si>
  <si>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</si>
  <si>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</si>
  <si>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</si>
  <si>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</si>
  <si>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</si>
  <si>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</si>
  <si>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</si>
  <si>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</si>
  <si>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</si>
  <si>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</si>
  <si>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</si>
  <si>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</si>
  <si>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</si>
  <si>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</si>
  <si>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</si>
  <si>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</si>
  <si>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</si>
  <si>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</si>
  <si>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</si>
  <si>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</si>
  <si>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</si>
  <si>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</si>
  <si>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</si>
  <si>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</si>
  <si>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</si>
  <si>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</si>
  <si>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</si>
  <si>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</si>
  <si>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</si>
  <si>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</si>
  <si>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</si>
  <si>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</si>
  <si>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</si>
  <si>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</si>
  <si>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</si>
  <si>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</si>
  <si>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</si>
  <si>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</si>
  <si>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</si>
  <si>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</si>
  <si>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</si>
  <si>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</si>
  <si>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</si>
  <si>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</si>
  <si>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</si>
  <si>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</si>
  <si>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</si>
  <si>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</si>
  <si>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</si>
  <si>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</si>
  <si>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</si>
  <si>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</si>
  <si>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</si>
  <si>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</si>
  <si>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</si>
  <si>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</si>
  <si>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</si>
  <si>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</si>
  <si>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</si>
  <si>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</si>
  <si>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</si>
  <si>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</si>
  <si>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</si>
  <si>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</si>
  <si>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</si>
  <si>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</si>
  <si>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</si>
  <si>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</si>
  <si>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</si>
  <si>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</si>
  <si>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</si>
  <si>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</si>
  <si>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</si>
  <si>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</si>
  <si>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</si>
  <si>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</si>
  <si>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</si>
  <si>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</si>
  <si>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</si>
  <si>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</si>
  <si>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</si>
  <si>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</si>
  <si>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</si>
  <si>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</si>
  <si>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</si>
  <si>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</si>
  <si>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</si>
  <si>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</si>
  <si>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</si>
  <si>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</si>
  <si>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</si>
  <si>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</si>
  <si>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</si>
  <si>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</si>
  <si>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</si>
  <si>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</si>
  <si>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</si>
  <si>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</si>
  <si>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</si>
  <si>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</si>
  <si>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</si>
  <si>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</si>
  <si>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</si>
  <si>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</si>
  <si>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</si>
  <si>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</si>
  <si>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</si>
  <si>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</si>
  <si>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</si>
  <si>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</si>
  <si>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</si>
  <si>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</si>
  <si>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</si>
  <si>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</si>
  <si>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</si>
  <si>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</si>
  <si>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</si>
  <si>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</si>
  <si>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</si>
  <si>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</si>
  <si>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</si>
  <si>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</si>
  <si>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</si>
  <si>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</si>
  <si>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</si>
  <si>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</si>
  <si>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</si>
  <si>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</si>
  <si>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</si>
  <si>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</si>
  <si>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</si>
  <si>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</si>
  <si>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</si>
  <si>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</si>
  <si>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</si>
  <si>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</si>
  <si>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</si>
  <si>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</si>
  <si>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</si>
  <si>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</si>
  <si>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</si>
  <si>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</si>
  <si>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</si>
  <si>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</si>
  <si>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</si>
  <si>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</si>
  <si>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</si>
  <si>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</si>
  <si>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</si>
  <si>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</si>
  <si>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</si>
  <si>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</si>
  <si>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</si>
  <si>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</si>
  <si>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</si>
  <si>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</si>
  <si>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</si>
  <si>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</si>
  <si>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</si>
  <si>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</si>
  <si>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</si>
  <si>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</si>
  <si>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</si>
  <si>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</si>
  <si>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</si>
  <si>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</si>
  <si>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</si>
  <si>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</si>
  <si>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</si>
  <si>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</si>
  <si>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</si>
  <si>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</si>
  <si>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</si>
  <si>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</si>
  <si>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</si>
  <si>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</si>
  <si>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</si>
  <si>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</si>
  <si>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</si>
  <si>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</si>
  <si>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</si>
  <si>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</si>
  <si>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</si>
  <si>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</si>
  <si>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</si>
  <si>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</si>
  <si>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</si>
  <si>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</si>
  <si>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</si>
  <si>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</si>
  <si>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</si>
  <si>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</si>
  <si>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</si>
  <si>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</si>
  <si>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</si>
  <si>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</si>
  <si>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</si>
  <si>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</si>
  <si>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</si>
  <si>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</si>
  <si>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</si>
  <si>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</si>
  <si>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</si>
  <si>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</si>
  <si>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</si>
  <si>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</si>
  <si>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</si>
  <si>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</si>
  <si>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</si>
  <si>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</si>
  <si>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</si>
  <si>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</si>
  <si>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</si>
  <si>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</si>
  <si>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</si>
  <si>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</si>
  <si>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</si>
  <si>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</si>
  <si>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</si>
  <si>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</si>
  <si>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</si>
  <si>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</si>
  <si>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</si>
  <si>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</si>
  <si>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</si>
  <si>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</si>
  <si>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</si>
  <si>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</si>
  <si>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</si>
  <si>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</si>
  <si>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</si>
  <si>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</si>
  <si>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</si>
  <si>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</si>
  <si>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</si>
  <si>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</si>
  <si>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</si>
  <si>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</si>
  <si>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</si>
  <si>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</si>
  <si>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</si>
  <si>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</si>
  <si>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</si>
  <si>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</si>
  <si>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</si>
  <si>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</si>
  <si>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</si>
  <si>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</si>
  <si>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</si>
  <si>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</si>
  <si>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</si>
  <si>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</si>
  <si>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</si>
  <si>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</si>
  <si>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</si>
  <si>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</si>
  <si>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</si>
  <si>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</si>
  <si>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</si>
  <si>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</si>
  <si>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</si>
  <si>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</si>
  <si>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</si>
  <si>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</si>
  <si>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</si>
  <si>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</si>
  <si>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</si>
  <si>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</si>
  <si>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</si>
  <si>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</si>
  <si>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</si>
  <si>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</si>
  <si>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</si>
  <si>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</si>
  <si>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</si>
  <si>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</si>
  <si>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</si>
  <si>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</si>
  <si>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</si>
  <si>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</si>
  <si>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</si>
  <si>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</si>
  <si>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</si>
  <si>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</si>
  <si>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</si>
  <si>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</si>
  <si>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</si>
  <si>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</si>
  <si>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</si>
  <si>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</si>
  <si>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</si>
  <si>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</si>
  <si>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</si>
  <si>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</si>
  <si>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</si>
  <si>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</si>
  <si>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</si>
  <si>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</si>
  <si>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</si>
  <si>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</si>
  <si>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</si>
  <si>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</si>
  <si>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</si>
  <si>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</si>
  <si>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</si>
  <si>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</si>
  <si>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</si>
  <si>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</si>
  <si>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</si>
  <si>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</si>
  <si>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</si>
  <si>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</si>
  <si>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</si>
  <si>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</si>
  <si>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</si>
  <si>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</si>
  <si>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</si>
  <si>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</si>
  <si>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</si>
  <si>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</si>
  <si>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</si>
  <si>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</si>
  <si>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</si>
  <si>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</si>
  <si>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</si>
  <si>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</si>
  <si>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</si>
  <si>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</si>
  <si>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</si>
  <si>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</si>
  <si>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</si>
  <si>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</si>
  <si>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</si>
  <si>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</si>
  <si>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</si>
  <si>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</si>
  <si>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</si>
  <si>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</si>
  <si>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</si>
  <si>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</si>
  <si>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</si>
  <si>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</si>
  <si>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</si>
  <si>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</si>
  <si>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</si>
  <si>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</si>
  <si>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</si>
  <si>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</si>
  <si>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</si>
  <si>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</si>
  <si>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</si>
  <si>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</si>
  <si>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</si>
  <si>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</si>
  <si>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</si>
  <si>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</si>
  <si>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</si>
  <si>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</si>
  <si>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</si>
  <si>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</si>
  <si>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</si>
  <si>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</si>
  <si>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</si>
  <si>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</si>
  <si>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</si>
  <si>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</si>
  <si>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</si>
  <si>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</si>
  <si>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</si>
  <si>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</si>
  <si>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</si>
  <si>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</si>
  <si>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</si>
  <si>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</si>
  <si>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</si>
  <si>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</si>
  <si>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</si>
  <si>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</si>
  <si>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</si>
  <si>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</si>
  <si>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</si>
  <si>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</si>
  <si>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</si>
  <si>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</si>
  <si>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</si>
  <si>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</si>
  <si>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</si>
  <si>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</si>
  <si>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</si>
  <si>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</si>
  <si>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</si>
  <si>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</si>
  <si>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</si>
  <si>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</si>
  <si>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</si>
  <si>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</si>
  <si>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</si>
  <si>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</si>
  <si>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</si>
  <si>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</si>
  <si>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</si>
  <si>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</si>
  <si>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</si>
  <si>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</si>
  <si>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</si>
  <si>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</si>
  <si>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</si>
  <si>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</si>
  <si>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</si>
  <si>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</si>
  <si>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</si>
  <si>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</si>
  <si>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</si>
  <si>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</si>
  <si>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</si>
  <si>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</si>
  <si>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</si>
  <si>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</si>
  <si>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</si>
  <si>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</si>
  <si>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</si>
  <si>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</si>
  <si>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</si>
  <si>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</si>
  <si>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</si>
  <si>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</si>
  <si>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</si>
  <si>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</si>
  <si>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</si>
  <si>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</si>
  <si>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</si>
  <si>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</si>
  <si>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</si>
  <si>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</si>
  <si>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</si>
  <si>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</si>
  <si>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</si>
  <si>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</si>
  <si>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</si>
  <si>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</si>
  <si>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</si>
  <si>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</si>
  <si>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</si>
  <si>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</si>
  <si>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</si>
  <si>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</si>
  <si>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</si>
  <si>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</si>
  <si>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</si>
  <si>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</si>
  <si>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</si>
  <si>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</si>
  <si>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</si>
  <si>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</si>
  <si>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</si>
  <si>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</si>
  <si>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</si>
  <si>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</si>
  <si>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</si>
  <si>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</si>
  <si>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</si>
  <si>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</si>
  <si>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</si>
  <si>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</si>
  <si>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</si>
  <si>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</si>
  <si>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</si>
  <si>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</si>
  <si>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</si>
  <si>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</si>
  <si>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</si>
  <si>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</si>
  <si>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</si>
  <si>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</si>
  <si>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</si>
  <si>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</si>
  <si>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</si>
  <si>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</si>
  <si>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</si>
  <si>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</si>
  <si>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</si>
  <si>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</si>
  <si>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</si>
  <si>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</si>
  <si>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</si>
  <si>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</si>
  <si>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</si>
  <si>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</si>
  <si>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</si>
  <si>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</si>
  <si>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</si>
  <si>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</si>
  <si>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</si>
  <si>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</si>
  <si>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</si>
  <si>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</si>
  <si>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</si>
  <si>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</si>
  <si>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</si>
  <si>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</si>
  <si>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</si>
  <si>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</si>
  <si>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</si>
  <si>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</si>
  <si>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</si>
  <si>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</si>
  <si>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</si>
  <si>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</si>
  <si>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</si>
  <si>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</si>
  <si>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</si>
  <si>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</si>
  <si>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</si>
  <si>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</si>
  <si>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</si>
  <si>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</si>
  <si>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</si>
  <si>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</si>
  <si>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</si>
  <si>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</si>
  <si>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</si>
  <si>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</si>
  <si>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</si>
  <si>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</si>
  <si>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</si>
  <si>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</si>
  <si>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</si>
  <si>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</si>
  <si>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</si>
  <si>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</si>
  <si>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</si>
  <si>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</si>
  <si>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</si>
  <si>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</si>
  <si>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</si>
  <si>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</si>
  <si>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</si>
  <si>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</si>
  <si>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</si>
  <si>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</si>
  <si>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</si>
  <si>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</si>
  <si>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</si>
  <si>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</si>
  <si>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</si>
  <si>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</si>
  <si>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</si>
  <si>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</si>
  <si>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</si>
  <si>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</si>
  <si>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</si>
  <si>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</si>
  <si>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</si>
  <si>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</si>
  <si>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</si>
  <si>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</si>
  <si>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</si>
  <si>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</si>
  <si>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</si>
  <si>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</si>
  <si>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</si>
  <si>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</si>
  <si>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</si>
  <si>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</si>
  <si>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</si>
  <si>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</si>
  <si>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</si>
  <si>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</si>
  <si>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</si>
  <si>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</si>
  <si>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</si>
  <si>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</si>
  <si>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</si>
  <si>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</si>
  <si>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</si>
  <si>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</si>
  <si>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</si>
  <si>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</si>
  <si>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</si>
  <si>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</si>
  <si>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</si>
  <si>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</si>
  <si>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</si>
  <si>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</si>
  <si>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</si>
  <si>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</si>
  <si>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</si>
  <si>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</si>
  <si>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</si>
  <si>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</si>
  <si>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</si>
  <si>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</si>
  <si>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</si>
  <si>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</si>
  <si>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</si>
  <si>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</si>
  <si>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</si>
  <si>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</si>
  <si>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</si>
  <si>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</si>
  <si>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</si>
  <si>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</si>
  <si>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</si>
  <si>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</si>
  <si>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</si>
  <si>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</si>
  <si>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</si>
  <si>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</si>
  <si>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</si>
  <si>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</si>
  <si>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</si>
  <si>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</si>
  <si>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</si>
  <si>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</si>
  <si>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</si>
  <si>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</si>
  <si>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</si>
  <si>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</si>
  <si>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</si>
  <si>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</si>
  <si>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</si>
  <si>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</si>
  <si>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</si>
  <si>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</si>
  <si>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</si>
  <si>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</si>
  <si>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</si>
  <si>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</si>
  <si>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</si>
  <si>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</si>
  <si>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</si>
  <si>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</si>
  <si>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</si>
  <si>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</si>
  <si>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</si>
  <si>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</si>
  <si>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</si>
  <si>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</si>
  <si>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</si>
  <si>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</si>
  <si>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</si>
  <si>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</si>
  <si>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</si>
  <si>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</si>
  <si>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</si>
  <si>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</si>
  <si>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</si>
  <si>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</si>
  <si>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</si>
  <si>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</si>
  <si>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</si>
  <si>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</si>
  <si>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</si>
  <si>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</si>
  <si>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</si>
  <si>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</si>
  <si>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</si>
  <si>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</si>
  <si>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</si>
  <si>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</si>
  <si>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</si>
  <si>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</si>
  <si>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</si>
  <si>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</si>
  <si>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</si>
  <si>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</si>
  <si>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</si>
  <si>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</si>
  <si>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</si>
  <si>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</si>
  <si>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</si>
  <si>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</si>
  <si>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</si>
  <si>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</si>
  <si>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</si>
  <si>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</si>
  <si>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</si>
  <si>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</si>
  <si>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</si>
  <si>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</si>
  <si>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</si>
  <si>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</si>
  <si>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</si>
  <si>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</si>
  <si>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</si>
  <si>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</si>
  <si>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</si>
  <si>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</si>
  <si>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</si>
  <si>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</si>
  <si>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</si>
  <si>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</si>
  <si>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</si>
  <si>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</si>
  <si>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</si>
  <si>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</si>
  <si>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</si>
  <si>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</si>
  <si>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</si>
  <si>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</si>
  <si>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</si>
  <si>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</si>
  <si>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</si>
  <si>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</si>
  <si>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</si>
  <si>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</si>
  <si>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</si>
  <si>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</si>
  <si>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</si>
  <si>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</si>
  <si>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</si>
  <si>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</si>
  <si>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</si>
  <si>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</si>
  <si>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</si>
  <si>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</si>
  <si>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</si>
  <si>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</si>
  <si>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</si>
  <si>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</si>
  <si>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</si>
  <si>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</si>
  <si>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</si>
  <si>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</si>
  <si>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</si>
  <si>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</si>
  <si>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</si>
  <si>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</si>
  <si>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</si>
  <si>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</si>
  <si>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</si>
  <si>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</si>
  <si>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</si>
  <si>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</si>
  <si>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</si>
  <si>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</si>
  <si>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</si>
  <si>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</si>
  <si>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</si>
  <si>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</si>
  <si>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</si>
  <si>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</si>
  <si>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</si>
  <si>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</si>
  <si>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</si>
  <si>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</si>
  <si>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</si>
  <si>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</si>
  <si>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</si>
  <si>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</si>
  <si>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</si>
  <si>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</si>
  <si>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</si>
  <si>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</si>
  <si>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</si>
  <si>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</si>
  <si>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</si>
  <si>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</si>
  <si>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</si>
  <si>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</si>
  <si>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</si>
  <si>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</si>
  <si>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</si>
  <si>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</si>
  <si>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</si>
  <si>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</si>
  <si>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</si>
  <si>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</si>
  <si>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</si>
  <si>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</si>
  <si>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</si>
  <si>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</si>
  <si>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</si>
  <si>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</si>
  <si>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</si>
  <si>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</si>
  <si>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</si>
  <si>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</si>
  <si>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</si>
  <si>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</si>
  <si>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</si>
  <si>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</si>
  <si>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</si>
  <si>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</si>
  <si>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</si>
  <si>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</si>
  <si>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</si>
  <si>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</si>
  <si>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</si>
  <si>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</si>
  <si>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</si>
  <si>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</si>
  <si>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</si>
  <si>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</si>
  <si>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</si>
  <si>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</si>
  <si>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</si>
  <si>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</si>
  <si>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</si>
  <si>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</si>
  <si>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</si>
  <si>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</si>
  <si>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</si>
  <si>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</si>
  <si>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</si>
  <si>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</si>
  <si>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</si>
  <si>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</si>
  <si>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</si>
  <si>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</si>
  <si>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</si>
  <si>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</si>
  <si>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</si>
  <si>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</si>
  <si>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</si>
  <si>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</si>
  <si>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</si>
  <si>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</si>
  <si>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</si>
  <si>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</si>
  <si>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</si>
  <si>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</si>
  <si>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</si>
  <si>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</si>
  <si>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</si>
  <si>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</si>
  <si>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</si>
  <si>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</si>
  <si>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</si>
  <si>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</si>
  <si>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</si>
  <si>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</si>
  <si>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</si>
  <si>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</si>
  <si>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</si>
  <si>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</si>
  <si>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</si>
  <si>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</si>
  <si>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</si>
  <si>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</si>
  <si>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</si>
  <si>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</si>
  <si>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</si>
  <si>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</si>
  <si>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</si>
  <si>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</si>
  <si>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</si>
  <si>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</si>
  <si>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</si>
  <si>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</si>
  <si>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</si>
  <si>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</si>
  <si>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</si>
  <si>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</si>
  <si>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</si>
  <si>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</si>
  <si>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</si>
  <si>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</si>
  <si>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</si>
  <si>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</si>
  <si>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</si>
  <si>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</si>
  <si>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</si>
  <si>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</si>
  <si>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</si>
  <si>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</si>
  <si>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</si>
  <si>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</si>
  <si>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</si>
  <si>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</si>
  <si>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</si>
  <si>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</si>
  <si>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</si>
  <si>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</si>
  <si>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</si>
  <si>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</si>
  <si>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</si>
  <si>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</si>
  <si>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</si>
  <si>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</si>
  <si>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</si>
  <si>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</si>
  <si>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</si>
  <si>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</si>
  <si>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</si>
  <si>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</si>
  <si>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</si>
  <si>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</si>
  <si>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</si>
  <si>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</si>
  <si>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</si>
  <si>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</si>
  <si>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</si>
  <si>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</si>
  <si>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</si>
  <si>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</si>
  <si>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</si>
  <si>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</si>
  <si>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</si>
  <si>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</si>
  <si>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</si>
  <si>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</si>
  <si>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</si>
  <si>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</si>
  <si>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</si>
  <si>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</si>
  <si>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</si>
  <si>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</si>
  <si>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</si>
  <si>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</si>
  <si>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</si>
  <si>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</si>
  <si>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</si>
  <si>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</si>
  <si>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</si>
  <si>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</si>
  <si>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</si>
  <si>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</si>
  <si>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</si>
  <si>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</si>
  <si>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</si>
  <si>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</si>
  <si>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</si>
  <si>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</si>
  <si>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</si>
  <si>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</si>
  <si>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</si>
  <si>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</si>
  <si>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</si>
  <si>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</si>
  <si>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</si>
  <si>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</si>
  <si>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</si>
  <si>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</si>
  <si>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</si>
  <si>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</si>
  <si>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</si>
  <si>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</si>
  <si>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</si>
  <si>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</si>
  <si>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</si>
  <si>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</si>
  <si>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</si>
  <si>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</si>
  <si>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</si>
  <si>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</si>
  <si>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</si>
  <si>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</si>
  <si>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</si>
  <si>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</si>
  <si>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</si>
  <si>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</si>
  <si>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</si>
  <si>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</si>
  <si>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</si>
  <si>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</si>
  <si>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</si>
  <si>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</si>
  <si>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</si>
  <si>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</si>
  <si>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</si>
  <si>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</si>
  <si>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</si>
  <si>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</si>
  <si>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</si>
  <si>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</si>
  <si>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</si>
  <si>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</si>
  <si>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</si>
  <si>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</si>
  <si>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</si>
  <si>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</si>
  <si>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</si>
  <si>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</si>
  <si>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</si>
  <si>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</si>
  <si>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</si>
  <si>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</si>
  <si>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</si>
  <si>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</si>
  <si>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</si>
  <si>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</si>
  <si>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</si>
  <si>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</si>
  <si>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</si>
  <si>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</si>
  <si>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</si>
  <si>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</si>
  <si>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</si>
  <si>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</si>
  <si>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</si>
  <si>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</si>
  <si>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</si>
  <si>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</si>
  <si>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</si>
  <si>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</si>
  <si>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</si>
  <si>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</si>
  <si>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</si>
  <si>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</si>
  <si>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</si>
  <si>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</si>
  <si>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</si>
  <si>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</si>
  <si>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</si>
  <si>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</si>
  <si>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</si>
  <si>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</si>
  <si>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</si>
  <si>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</si>
  <si>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</si>
  <si>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</si>
  <si>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</si>
  <si>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</si>
  <si>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</si>
  <si>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</si>
  <si>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</si>
  <si>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</si>
  <si>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</si>
  <si>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</si>
  <si>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</si>
  <si>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</si>
  <si>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</si>
  <si>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</si>
  <si>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</si>
  <si>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</si>
  <si>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</si>
  <si>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</si>
  <si>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</si>
  <si>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</si>
  <si>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</si>
  <si>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</si>
  <si>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</si>
  <si>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</si>
  <si>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</si>
  <si>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</si>
  <si>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</si>
  <si>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</si>
  <si>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</si>
  <si>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</si>
  <si>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</si>
  <si>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</si>
  <si>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</si>
  <si>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</si>
  <si>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</si>
  <si>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</si>
  <si>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</si>
  <si>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</si>
  <si>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</si>
  <si>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</si>
  <si>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</si>
  <si>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</si>
  <si>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</si>
  <si>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</si>
  <si>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</si>
  <si>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</si>
  <si>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</si>
  <si>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</si>
  <si>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</si>
  <si>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</si>
  <si>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</si>
  <si>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</si>
  <si>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</si>
  <si>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</si>
  <si>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</si>
  <si>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</si>
  <si>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</si>
  <si>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</si>
  <si>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</si>
  <si>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</si>
  <si>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</si>
  <si>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</si>
  <si>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</si>
  <si>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</si>
  <si>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</si>
  <si>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</si>
  <si>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</si>
  <si>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</si>
  <si>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</si>
  <si>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</si>
  <si>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</si>
  <si>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</si>
  <si>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</si>
  <si>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</si>
  <si>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</si>
  <si>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</si>
  <si>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</si>
  <si>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</si>
  <si>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</si>
  <si>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</si>
  <si>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</si>
  <si>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</si>
  <si>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</si>
  <si>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</si>
  <si>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</si>
  <si>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</si>
  <si>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</si>
  <si>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</si>
  <si>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</si>
  <si>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</si>
  <si>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</si>
  <si>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</si>
  <si>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</si>
  <si>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</si>
  <si>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</si>
  <si>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</si>
  <si>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</si>
  <si>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</si>
  <si>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</si>
  <si>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</si>
  <si>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</si>
  <si>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</si>
  <si>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</si>
  <si>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</si>
  <si>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</si>
  <si>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</si>
  <si>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</si>
  <si>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</si>
  <si>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</si>
  <si>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</si>
  <si>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</si>
  <si>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</si>
  <si>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</si>
  <si>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</si>
  <si>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</si>
  <si>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</si>
  <si>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</si>
  <si>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</si>
  <si>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</si>
  <si>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</si>
  <si>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</si>
  <si>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</si>
  <si>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</si>
  <si>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</si>
  <si>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</si>
  <si>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</si>
  <si>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</si>
  <si>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</si>
  <si>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</si>
  <si>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</si>
  <si>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</si>
  <si>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</si>
  <si>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</si>
  <si>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</si>
  <si>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</si>
  <si>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</si>
  <si>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</si>
  <si>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</si>
  <si>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</si>
  <si>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</si>
  <si>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</si>
  <si>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</si>
  <si>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</si>
  <si>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</si>
  <si>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</si>
  <si>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</si>
  <si>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</si>
  <si>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</si>
  <si>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</si>
  <si>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</si>
  <si>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</si>
  <si>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</si>
  <si>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</si>
  <si>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</si>
  <si>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</si>
  <si>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</si>
  <si>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</si>
  <si>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</si>
  <si>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</si>
  <si>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</si>
  <si>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</si>
  <si>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</si>
  <si>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</si>
  <si>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</si>
  <si>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</si>
  <si>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</si>
  <si>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</si>
  <si>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</si>
  <si>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</si>
  <si>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</si>
  <si>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</si>
  <si>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</si>
  <si>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</si>
  <si>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</si>
  <si>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</si>
  <si>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</si>
  <si>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</si>
  <si>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</si>
  <si>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</si>
  <si>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</si>
  <si>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</si>
  <si>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</si>
  <si>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</si>
  <si>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</si>
  <si>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</si>
  <si>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</si>
  <si>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</si>
  <si>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</si>
  <si>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</si>
  <si>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</si>
  <si>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</si>
  <si>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</si>
  <si>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</si>
  <si>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</si>
  <si>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</si>
  <si>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</si>
  <si>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</si>
  <si>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</si>
  <si>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</si>
  <si>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</si>
  <si>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</si>
  <si>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</si>
  <si>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</si>
  <si>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</si>
  <si>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</si>
  <si>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</si>
  <si>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</si>
  <si>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</si>
  <si>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</si>
  <si>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</si>
  <si>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</si>
  <si>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</si>
  <si>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</si>
  <si>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</si>
  <si>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</si>
  <si>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</si>
  <si>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</si>
  <si>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</si>
  <si>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</si>
  <si>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</si>
  <si>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</si>
  <si>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</si>
  <si>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</si>
  <si>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</si>
  <si>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</si>
  <si>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</si>
  <si>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</si>
  <si>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</si>
  <si>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</si>
  <si>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</si>
  <si>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</si>
  <si>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</si>
  <si>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</si>
  <si>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</si>
  <si>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</si>
  <si>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</si>
  <si>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</si>
  <si>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</si>
  <si>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</si>
  <si>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</si>
  <si>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</si>
  <si>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</si>
  <si>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</si>
  <si>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</si>
  <si>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</si>
  <si>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</si>
  <si>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</si>
  <si>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</si>
  <si>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</si>
  <si>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</si>
  <si>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</si>
  <si>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</si>
  <si>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</si>
  <si>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</si>
  <si>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</si>
  <si>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</si>
  <si>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</si>
  <si>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</si>
  <si>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</si>
  <si>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</si>
  <si>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</si>
  <si>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</si>
  <si>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</si>
  <si>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</si>
  <si>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</si>
  <si>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</si>
  <si>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</si>
  <si>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</si>
  <si>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</si>
  <si>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</si>
  <si>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</si>
  <si>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</si>
  <si>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</si>
  <si>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</si>
  <si>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</si>
  <si>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</si>
  <si>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</si>
  <si>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</si>
  <si>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</si>
  <si>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</si>
  <si>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</si>
  <si>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</si>
  <si>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</si>
  <si>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</si>
  <si>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</si>
  <si>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</si>
  <si>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</si>
  <si>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</si>
  <si>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</si>
  <si>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</si>
  <si>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</si>
  <si>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</si>
  <si>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</si>
  <si>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</si>
  <si>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</si>
  <si>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</si>
  <si>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</si>
  <si>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</si>
  <si>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</si>
  <si>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</si>
  <si>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</si>
  <si>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</si>
  <si>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</si>
  <si>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</si>
  <si>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</si>
  <si>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</si>
  <si>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</si>
  <si>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</si>
  <si>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</si>
  <si>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</si>
  <si>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</si>
  <si>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</si>
  <si>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</si>
  <si>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</si>
  <si>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</si>
  <si>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</si>
  <si>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</si>
  <si>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</si>
  <si>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</si>
  <si>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</si>
  <si>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</si>
  <si>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</si>
  <si>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</si>
  <si>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</si>
  <si>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</si>
  <si>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</si>
  <si>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</si>
  <si>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</si>
  <si>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</si>
  <si>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</si>
  <si>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</si>
  <si>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</si>
  <si>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</si>
  <si>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</si>
  <si>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</si>
  <si>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</si>
  <si>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</si>
  <si>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</si>
  <si>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</si>
  <si>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</si>
  <si>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</si>
  <si>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</si>
  <si>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</si>
  <si>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</si>
  <si>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</si>
  <si>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</si>
  <si>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</si>
  <si>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</si>
  <si>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</si>
  <si>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</si>
  <si>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</si>
  <si>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</si>
  <si>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</si>
  <si>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</si>
  <si>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</si>
  <si>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</si>
  <si>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</si>
  <si>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</si>
  <si>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</si>
  <si>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</si>
  <si>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</si>
  <si>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</si>
  <si>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</si>
  <si>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</si>
  <si>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</si>
  <si>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</si>
  <si>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</si>
  <si>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</si>
  <si>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</si>
  <si>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</si>
  <si>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</si>
  <si>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</si>
  <si>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</si>
  <si>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</si>
  <si>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</si>
  <si>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</si>
  <si>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</si>
  <si>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</si>
  <si>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</si>
  <si>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</si>
  <si>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</si>
  <si>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</si>
  <si>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</si>
  <si>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</si>
  <si>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</si>
  <si>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</si>
  <si>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</si>
  <si>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</si>
  <si>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</si>
  <si>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</si>
  <si>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</si>
  <si>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</si>
  <si>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</si>
  <si>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</si>
  <si>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</si>
  <si>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</si>
  <si>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</si>
  <si>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</si>
  <si>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</si>
  <si>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</si>
  <si>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</si>
  <si>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</si>
  <si>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</si>
  <si>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</si>
  <si>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</si>
  <si>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</si>
  <si>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</si>
  <si>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</si>
  <si>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</si>
  <si>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</si>
  <si>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</si>
  <si>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</si>
  <si>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</si>
  <si>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</si>
  <si>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</si>
  <si>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</si>
  <si>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</si>
  <si>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</si>
  <si>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</si>
  <si>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</si>
  <si>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</si>
  <si>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</si>
  <si>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</si>
  <si>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</si>
  <si>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</si>
  <si>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</si>
  <si>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</si>
  <si>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</si>
  <si>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</si>
  <si>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</si>
  <si>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</si>
  <si>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</si>
  <si>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</si>
  <si>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</si>
  <si>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</si>
  <si>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</si>
  <si>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</si>
  <si>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</si>
  <si>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</si>
  <si>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</si>
  <si>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</si>
  <si>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</si>
  <si>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</si>
  <si>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</si>
  <si>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</si>
  <si>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</si>
  <si>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</si>
  <si>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</si>
  <si>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</si>
  <si>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</si>
  <si>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</si>
  <si>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</si>
  <si>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</si>
  <si>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</si>
  <si>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</si>
  <si>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</si>
  <si>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</si>
  <si>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</si>
  <si>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</si>
  <si>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</si>
  <si>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</si>
  <si>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</si>
  <si>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</si>
  <si>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</si>
  <si>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</si>
  <si>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</si>
  <si>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</si>
  <si>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</si>
  <si>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</si>
  <si>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</si>
  <si>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</si>
  <si>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</si>
  <si>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</si>
  <si>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</si>
  <si>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</si>
  <si>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</si>
  <si>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</si>
  <si>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</si>
  <si>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</si>
  <si>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</si>
  <si>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</si>
  <si>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</si>
  <si>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</si>
  <si>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</si>
  <si>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</si>
  <si>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</si>
  <si>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</si>
  <si>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</si>
  <si>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</si>
  <si>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</si>
  <si>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</si>
  <si>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</si>
  <si>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</si>
  <si>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</si>
  <si>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</si>
  <si>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</si>
  <si>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</si>
  <si>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</si>
  <si>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</si>
  <si>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</si>
  <si>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</si>
  <si>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</si>
  <si>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</si>
  <si>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</si>
  <si>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</si>
  <si>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</si>
  <si>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</si>
  <si>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</si>
  <si>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</si>
  <si>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</si>
  <si>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</si>
  <si>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</si>
  <si>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</si>
  <si>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</si>
  <si>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</si>
  <si>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</si>
  <si>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</si>
  <si>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</si>
  <si>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</si>
  <si>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</si>
  <si>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</si>
  <si>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</si>
  <si>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</si>
  <si>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</si>
  <si>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</si>
  <si>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</si>
  <si>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</si>
  <si>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</si>
  <si>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</si>
  <si>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</si>
  <si>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</si>
  <si>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</si>
  <si>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</si>
  <si>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</si>
  <si>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</si>
  <si>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</si>
  <si>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</si>
  <si>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</si>
  <si>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</si>
  <si>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</si>
  <si>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</si>
  <si>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</si>
  <si>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</si>
  <si>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</si>
  <si>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</si>
  <si>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</si>
  <si>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</si>
  <si>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</si>
  <si>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</si>
  <si>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</si>
  <si>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</si>
  <si>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</si>
  <si>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</si>
  <si>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</si>
  <si>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</si>
  <si>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</si>
  <si>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</si>
  <si>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</si>
  <si>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</si>
  <si>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</si>
  <si>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</si>
  <si>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</si>
  <si>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</si>
  <si>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</si>
  <si>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</si>
  <si>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</si>
  <si>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</si>
  <si>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</si>
  <si>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</si>
  <si>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</si>
  <si>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</si>
  <si>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</si>
  <si>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</si>
  <si>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</si>
  <si>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</si>
  <si>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</si>
  <si>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</si>
  <si>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</si>
  <si>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</si>
  <si>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</si>
  <si>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</si>
  <si>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</si>
  <si>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</si>
  <si>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</si>
  <si>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</si>
  <si>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</si>
  <si>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</si>
  <si>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</si>
  <si>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</si>
  <si>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</si>
  <si>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</si>
  <si>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</si>
  <si>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</si>
  <si>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</si>
  <si>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</si>
  <si>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</si>
  <si>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</si>
  <si>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</si>
  <si>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</si>
  <si>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</si>
  <si>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</si>
  <si>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</si>
  <si>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</si>
  <si>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</si>
  <si>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</si>
  <si>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</si>
  <si>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</si>
  <si>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</si>
  <si>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</si>
  <si>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</si>
  <si>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</si>
  <si>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</si>
  <si>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</si>
  <si>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</si>
  <si>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</si>
  <si>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</si>
  <si>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</si>
  <si>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</si>
  <si>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</si>
  <si>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</si>
  <si>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</si>
  <si>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</si>
  <si>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</si>
  <si>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</si>
  <si>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</si>
  <si>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</si>
  <si>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</si>
  <si>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</si>
  <si>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</si>
  <si>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</si>
  <si>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</si>
  <si>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</si>
  <si>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</si>
  <si>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</si>
  <si>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</si>
  <si>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</si>
  <si>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</si>
  <si>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</si>
  <si>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</si>
  <si>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</si>
  <si>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</si>
  <si>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</si>
  <si>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</si>
  <si>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</si>
  <si>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</si>
  <si>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</si>
  <si>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</si>
  <si>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</si>
  <si>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</si>
  <si>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</si>
  <si>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</si>
  <si>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</si>
  <si>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</si>
  <si>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</si>
  <si>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</si>
  <si>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</si>
  <si>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</si>
  <si>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</si>
  <si>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</si>
  <si>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</si>
  <si>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</si>
  <si>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</si>
  <si>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</si>
  <si>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</si>
  <si>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</si>
  <si>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</si>
  <si>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</si>
  <si>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</si>
  <si>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</si>
  <si>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</si>
  <si>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</si>
  <si>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</si>
  <si>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</si>
  <si>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</si>
  <si>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</si>
  <si>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</si>
  <si>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</si>
  <si>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</si>
  <si>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</si>
  <si>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</si>
  <si>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</si>
  <si>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</si>
  <si>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</si>
  <si>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</si>
  <si>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</si>
  <si>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</si>
  <si>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</si>
  <si>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</si>
  <si>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</si>
  <si>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</si>
  <si>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</si>
  <si>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</si>
  <si>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</si>
  <si>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</si>
  <si>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</si>
  <si>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</si>
  <si>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</si>
  <si>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</si>
  <si>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</si>
  <si>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</si>
  <si>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</si>
  <si>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</si>
  <si>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</si>
  <si>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</si>
  <si>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</si>
  <si>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</si>
  <si>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</si>
  <si>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</si>
  <si>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</si>
  <si>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</si>
  <si>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</si>
  <si>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</si>
  <si>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</si>
  <si>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</si>
  <si>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</si>
  <si>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</si>
  <si>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</si>
  <si>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</si>
  <si>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</si>
  <si>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</si>
  <si>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</si>
  <si>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</si>
  <si>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</si>
  <si>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</si>
  <si>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</si>
  <si>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</si>
  <si>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</si>
  <si>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</si>
  <si>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</si>
  <si>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</si>
  <si>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</si>
  <si>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</si>
  <si>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</si>
  <si>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</si>
  <si>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</si>
  <si>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</si>
  <si>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</si>
  <si>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</si>
  <si>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</si>
  <si>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</si>
  <si>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</si>
  <si>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</si>
  <si>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</si>
  <si>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</si>
  <si>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</si>
  <si>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</si>
  <si>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</si>
  <si>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</si>
  <si>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</si>
  <si>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</si>
  <si>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</si>
  <si>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</si>
  <si>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</si>
  <si>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</si>
  <si>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</si>
  <si>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</si>
  <si>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</si>
  <si>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</si>
  <si>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</si>
  <si>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</si>
  <si>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</si>
  <si>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</si>
  <si>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</si>
  <si>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</si>
  <si>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</si>
  <si>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</si>
  <si>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</si>
  <si>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</si>
  <si>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</si>
  <si>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</si>
  <si>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</si>
  <si>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</si>
  <si>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</si>
  <si>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</si>
  <si>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</si>
  <si>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</si>
  <si>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</si>
  <si>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</si>
  <si>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</si>
  <si>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</si>
  <si>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</si>
  <si>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</si>
  <si>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</si>
  <si>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</si>
  <si>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</si>
  <si>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</si>
  <si>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</si>
  <si>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</si>
  <si>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</si>
  <si>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</si>
  <si>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</si>
  <si>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</si>
  <si>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</si>
  <si>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</si>
  <si>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</si>
  <si>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</si>
  <si>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</si>
  <si>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</si>
  <si>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</si>
  <si>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</si>
  <si>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</si>
  <si>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</si>
  <si>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</si>
  <si>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</si>
  <si>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</si>
  <si>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</si>
  <si>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</si>
  <si>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</si>
  <si>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</si>
  <si>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</si>
  <si>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</si>
  <si>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</si>
  <si>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</si>
  <si>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</si>
  <si>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</si>
  <si>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</si>
  <si>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</si>
  <si>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</si>
  <si>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</si>
  <si>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</si>
  <si>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</si>
  <si>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</si>
  <si>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</si>
  <si>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</si>
  <si>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</si>
  <si>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</si>
  <si>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</si>
  <si>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</si>
  <si>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</si>
  <si>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</si>
  <si>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</si>
  <si>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</si>
  <si>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</si>
  <si>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</si>
  <si>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</si>
  <si>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</si>
  <si>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</si>
  <si>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</si>
  <si>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</si>
  <si>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</si>
  <si>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</si>
  <si>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</si>
  <si>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</si>
  <si>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</si>
  <si>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</si>
  <si>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</si>
  <si>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</si>
  <si>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</si>
  <si>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</si>
  <si>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</si>
  <si>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</si>
  <si>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</si>
  <si>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</si>
  <si>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</si>
  <si>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</si>
  <si>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</si>
  <si>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</si>
  <si>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</si>
  <si>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</si>
  <si>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</si>
  <si>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</si>
  <si>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</si>
  <si>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</si>
  <si>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</si>
  <si>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</si>
  <si>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</si>
  <si>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</si>
  <si>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</si>
  <si>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</si>
  <si>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</si>
  <si>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</si>
  <si>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</si>
  <si>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</si>
  <si>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</si>
  <si>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</si>
  <si>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</si>
  <si>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</si>
  <si>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</si>
  <si>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</si>
  <si>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</si>
  <si>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</si>
  <si>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</si>
  <si>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</si>
  <si>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</si>
  <si>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</si>
  <si>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</si>
  <si>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</si>
  <si>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</si>
  <si>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</si>
  <si>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</si>
  <si>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</si>
  <si>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</si>
  <si>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</si>
  <si>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</si>
  <si>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</si>
  <si>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</si>
  <si>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</si>
  <si>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</si>
  <si>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</si>
  <si>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</si>
  <si>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</si>
  <si>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</si>
  <si>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</si>
  <si>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</si>
  <si>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</si>
  <si>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</si>
  <si>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</si>
  <si>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</si>
  <si>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</si>
  <si>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</si>
  <si>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</si>
  <si>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</si>
  <si>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</si>
  <si>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</si>
  <si>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</si>
  <si>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</si>
  <si>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</si>
  <si>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</si>
  <si>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</si>
  <si>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</si>
  <si>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</si>
  <si>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</si>
  <si>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</si>
  <si>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</si>
  <si>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</si>
  <si>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</si>
  <si>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</si>
  <si>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</si>
  <si>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</si>
  <si>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</si>
  <si>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</si>
  <si>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</si>
  <si>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</si>
  <si>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</si>
  <si>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</si>
  <si>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</si>
  <si>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</si>
  <si>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</si>
  <si>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</si>
  <si>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</si>
  <si>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</si>
  <si>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</si>
  <si>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</si>
  <si>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</si>
  <si>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</si>
  <si>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</si>
  <si>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</si>
  <si>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</si>
  <si>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</si>
  <si>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</si>
  <si>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</si>
  <si>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</si>
  <si>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</si>
  <si>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</si>
  <si>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</si>
  <si>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</si>
  <si>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</si>
  <si>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</si>
  <si>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</si>
  <si>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</si>
  <si>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</si>
  <si>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</si>
  <si>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</si>
  <si>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</si>
  <si>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</si>
  <si>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</si>
  <si>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</si>
  <si>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</si>
  <si>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</si>
  <si>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</si>
  <si>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</si>
  <si>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</si>
  <si>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</si>
  <si>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</si>
  <si>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</si>
  <si>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</si>
  <si>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</si>
  <si>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</si>
  <si>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</si>
  <si>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</si>
  <si>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</si>
  <si>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</si>
  <si>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</si>
  <si>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</si>
  <si>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</si>
  <si>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</si>
  <si>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</si>
  <si>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</si>
  <si>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</si>
  <si>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</si>
  <si>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</si>
  <si>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</si>
  <si>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</si>
  <si>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</si>
  <si>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</si>
  <si>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</si>
  <si>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</si>
  <si>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</si>
  <si>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</si>
  <si>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</si>
  <si>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</si>
  <si>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</si>
  <si>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</si>
  <si>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</si>
  <si>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</si>
  <si>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</si>
  <si>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</si>
  <si>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</si>
  <si>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</si>
  <si>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</si>
  <si>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</si>
  <si>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</si>
  <si>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</si>
  <si>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</si>
  <si>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</si>
  <si>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</si>
  <si>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</si>
  <si>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</si>
  <si>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</si>
  <si>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</si>
  <si>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</si>
  <si>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</si>
  <si>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</si>
  <si>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</si>
  <si>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</si>
  <si>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</si>
  <si>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</si>
  <si>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</si>
  <si>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</si>
  <si>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</si>
  <si>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</si>
  <si>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</si>
  <si>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</si>
  <si>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</si>
  <si>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</si>
  <si>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</si>
  <si>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</si>
  <si>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</si>
  <si>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</si>
  <si>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</si>
  <si>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</si>
  <si>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</si>
  <si>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</si>
  <si>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</si>
  <si>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</si>
  <si>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</si>
  <si>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</si>
  <si>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</si>
  <si>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</si>
  <si>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</si>
  <si>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</si>
  <si>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</si>
  <si>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</si>
  <si>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</si>
  <si>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</si>
  <si>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</si>
  <si>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</si>
  <si>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</si>
  <si>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</si>
  <si>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</si>
  <si>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</si>
  <si>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</si>
  <si>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</si>
  <si>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</si>
  <si>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</si>
  <si>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</si>
  <si>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</si>
  <si>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</si>
  <si>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</si>
  <si>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</si>
  <si>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</si>
  <si>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</si>
  <si>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</si>
  <si>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</si>
  <si>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</si>
  <si>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</si>
  <si>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</si>
  <si>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</si>
  <si>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</si>
  <si>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</si>
  <si>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</si>
  <si>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</si>
  <si>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</si>
  <si>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</si>
  <si>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</si>
  <si>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</si>
  <si>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</si>
  <si>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</si>
  <si>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</si>
  <si>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</si>
  <si>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</si>
  <si>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</si>
  <si>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</si>
  <si>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</si>
  <si>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</si>
  <si>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</si>
  <si>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</si>
  <si>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</si>
  <si>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</si>
  <si>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</si>
  <si>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</si>
  <si>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</si>
  <si>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</si>
  <si>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</si>
  <si>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</si>
  <si>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</si>
  <si>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</si>
  <si>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</si>
  <si>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</si>
  <si>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</si>
  <si>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</si>
  <si>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</si>
  <si>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</si>
  <si>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</si>
  <si>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</si>
  <si>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</si>
  <si>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</si>
  <si>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</si>
  <si>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</si>
  <si>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</si>
  <si>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</si>
  <si>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</si>
  <si>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</si>
  <si>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</si>
  <si>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</si>
  <si>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</si>
  <si>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</si>
  <si>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</si>
  <si>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</si>
  <si>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</si>
  <si>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</si>
  <si>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</si>
  <si>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</si>
  <si>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</si>
  <si>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</si>
  <si>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</si>
  <si>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</si>
  <si>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</si>
  <si>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</si>
  <si>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</si>
  <si>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</si>
  <si>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</si>
  <si>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</si>
  <si>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</si>
  <si>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</si>
  <si>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</si>
  <si>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</si>
  <si>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</si>
  <si>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</si>
  <si>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</si>
  <si>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</si>
  <si>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</si>
  <si>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</si>
  <si>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</si>
  <si>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</si>
  <si>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</si>
  <si>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</si>
  <si>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</si>
  <si>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</si>
  <si>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</si>
  <si>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</si>
  <si>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</si>
  <si>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</si>
  <si>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</si>
  <si>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</si>
  <si>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</si>
  <si>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</si>
  <si>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</si>
  <si>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</si>
  <si>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</si>
  <si>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</si>
  <si>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</si>
  <si>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</si>
  <si>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</si>
  <si>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</si>
  <si>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</si>
  <si>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</si>
  <si>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</si>
  <si>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</si>
  <si>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</si>
  <si>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</si>
  <si>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</si>
  <si>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</si>
  <si>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</si>
  <si>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</si>
  <si>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</si>
  <si>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</si>
  <si>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</si>
  <si>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</si>
  <si>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</si>
  <si>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</si>
  <si>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</si>
  <si>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</si>
  <si>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</si>
  <si>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</si>
  <si>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</si>
  <si>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</si>
  <si>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</si>
  <si>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</si>
  <si>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</si>
  <si>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</si>
  <si>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</si>
  <si>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</si>
  <si>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</si>
  <si>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</si>
  <si>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</si>
  <si>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</si>
  <si>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</si>
  <si>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</si>
  <si>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</si>
  <si>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</si>
  <si>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</si>
  <si>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</si>
  <si>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</si>
  <si>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</si>
  <si>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</si>
  <si>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</si>
  <si>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</si>
  <si>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</si>
  <si>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</si>
  <si>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</si>
  <si>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</si>
  <si>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</si>
  <si>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</si>
  <si>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</si>
  <si>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</si>
  <si>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</si>
  <si>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</si>
  <si>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</si>
  <si>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</si>
  <si>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</si>
  <si>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</si>
  <si>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</si>
  <si>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</si>
  <si>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</si>
  <si>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</si>
  <si>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</si>
  <si>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</si>
  <si>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</si>
  <si>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</si>
  <si>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</si>
  <si>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</si>
  <si>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</si>
  <si>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</si>
  <si>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</si>
  <si>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</si>
  <si>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</si>
  <si>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</si>
  <si>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</si>
  <si>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</si>
  <si>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</si>
  <si>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</si>
  <si>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</si>
  <si>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</si>
  <si>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</si>
  <si>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</si>
  <si>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</si>
  <si>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</si>
  <si>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</si>
  <si>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</si>
  <si>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</si>
  <si>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</si>
  <si>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</si>
  <si>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</si>
  <si>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</si>
  <si>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</si>
  <si>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</si>
  <si>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</si>
  <si>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</si>
  <si>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</si>
  <si>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</si>
  <si>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</si>
  <si>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</si>
  <si>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</si>
  <si>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</si>
  <si>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</si>
  <si>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</si>
  <si>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</si>
  <si>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</si>
  <si>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</si>
  <si>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</si>
  <si>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</si>
  <si>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</si>
  <si>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</si>
  <si>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</si>
  <si>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</si>
  <si>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</si>
  <si>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</si>
  <si>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</si>
  <si>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</si>
  <si>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</si>
  <si>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</si>
  <si>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</si>
  <si>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</si>
  <si>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</si>
  <si>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</si>
  <si>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</si>
  <si>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</si>
  <si>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</si>
  <si>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</si>
  <si>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</si>
  <si>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</si>
  <si>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</si>
  <si>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</si>
  <si>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</si>
  <si>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</si>
  <si>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</si>
  <si>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</si>
  <si>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</si>
  <si>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</si>
  <si>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</si>
  <si>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</si>
  <si>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</si>
  <si>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</si>
  <si>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</si>
  <si>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</si>
  <si>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</si>
  <si>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</si>
  <si>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</si>
  <si>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</si>
  <si>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</si>
  <si>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</si>
  <si>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</si>
  <si>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</si>
  <si>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</si>
  <si>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</si>
  <si>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</si>
  <si>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</si>
  <si>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</si>
  <si>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</si>
  <si>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</si>
  <si>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</si>
  <si>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</si>
  <si>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</si>
  <si>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</si>
  <si>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</si>
  <si>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</si>
  <si>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</si>
  <si>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</si>
  <si>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</si>
  <si>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</si>
  <si>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</si>
  <si>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</si>
  <si>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</si>
  <si>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</si>
  <si>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</si>
  <si>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</si>
  <si>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</si>
  <si>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</si>
  <si>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</si>
  <si>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</si>
  <si>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</si>
  <si>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</si>
  <si>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</si>
  <si>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</si>
  <si>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</si>
  <si>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</si>
  <si>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</si>
  <si>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</si>
  <si>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</si>
  <si>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</si>
  <si>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</si>
  <si>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</si>
  <si>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</si>
  <si>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</si>
  <si>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</si>
  <si>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</si>
  <si>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</si>
  <si>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</si>
  <si>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</si>
  <si>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</si>
  <si>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</si>
  <si>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</si>
  <si>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</si>
  <si>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</si>
  <si>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</si>
  <si>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</si>
  <si>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</si>
  <si>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</si>
  <si>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</si>
  <si>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</si>
  <si>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</si>
  <si>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</si>
  <si>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</si>
  <si>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</si>
  <si>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</si>
  <si>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</si>
  <si>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</si>
  <si>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</si>
  <si>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</si>
  <si>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</si>
  <si>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</si>
  <si>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</si>
  <si>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</si>
  <si>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</si>
  <si>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</si>
  <si>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</si>
  <si>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</si>
  <si>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</si>
  <si>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</si>
  <si>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</si>
  <si>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</si>
  <si>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</si>
  <si>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</si>
  <si>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</si>
  <si>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</si>
  <si>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</si>
  <si>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</si>
  <si>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</si>
  <si>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</si>
  <si>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</si>
  <si>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</si>
  <si>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</si>
  <si>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</si>
  <si>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</si>
  <si>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</si>
  <si>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</si>
  <si>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</si>
  <si>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</si>
  <si>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</si>
  <si>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</si>
  <si>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</si>
  <si>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</si>
  <si>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</si>
  <si>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</si>
  <si>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</si>
  <si>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</si>
  <si>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</si>
  <si>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</si>
  <si>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</si>
  <si>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</si>
  <si>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</si>
  <si>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</si>
  <si>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</si>
  <si>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</si>
  <si>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</si>
  <si>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</si>
  <si>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</si>
  <si>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</si>
  <si>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</si>
  <si>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</si>
  <si>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</si>
  <si>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</si>
  <si>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</si>
  <si>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</si>
  <si>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</si>
  <si>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</si>
  <si>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</si>
  <si>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</si>
  <si>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</si>
  <si>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</si>
  <si>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</si>
  <si>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</si>
  <si>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</si>
  <si>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</si>
  <si>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</si>
  <si>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</si>
  <si>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</si>
  <si>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</si>
  <si>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</si>
  <si>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</si>
  <si>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</si>
  <si>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</si>
  <si>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</si>
  <si>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</si>
  <si>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</si>
  <si>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</si>
  <si>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</si>
  <si>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</si>
  <si>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</si>
  <si>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</si>
  <si>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</si>
  <si>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</si>
  <si>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</si>
  <si>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</si>
  <si>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</si>
  <si>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</si>
  <si>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</si>
  <si>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</si>
  <si>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</si>
  <si>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</si>
  <si>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</si>
  <si>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</si>
  <si>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</si>
  <si>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</si>
  <si>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</si>
  <si>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</si>
  <si>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</si>
  <si>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</si>
  <si>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</si>
  <si>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</si>
  <si>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</si>
  <si>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</si>
  <si>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</si>
  <si>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</si>
  <si>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</si>
  <si>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</si>
  <si>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</si>
  <si>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</si>
  <si>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</si>
  <si>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</si>
  <si>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</si>
  <si>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</si>
  <si>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</si>
  <si>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</si>
  <si>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</si>
  <si>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</si>
  <si>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</si>
  <si>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</si>
  <si>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</si>
  <si>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</si>
  <si>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</si>
  <si>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</si>
  <si>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</si>
  <si>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</si>
  <si>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</si>
  <si>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</si>
  <si>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</si>
  <si>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</si>
  <si>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</si>
  <si>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</si>
  <si>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</si>
  <si>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</si>
  <si>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</si>
  <si>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</si>
  <si>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</si>
  <si>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</si>
  <si>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</si>
  <si>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</si>
  <si>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</si>
  <si>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</si>
  <si>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</si>
  <si>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</si>
  <si>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</si>
  <si>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</si>
  <si>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</si>
  <si>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</si>
  <si>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</si>
  <si>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</si>
  <si>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</si>
  <si>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</si>
  <si>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</si>
  <si>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</si>
  <si>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</si>
  <si>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</si>
  <si>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</si>
  <si>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</si>
  <si>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</si>
  <si>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</si>
  <si>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</si>
  <si>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</si>
  <si>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</si>
  <si>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</si>
  <si>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</si>
  <si>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</si>
  <si>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</si>
  <si>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</si>
  <si>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</si>
  <si>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</si>
  <si>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</si>
  <si>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</si>
  <si>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</si>
  <si>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</si>
  <si>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</si>
  <si>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</si>
  <si>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</si>
  <si>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</si>
  <si>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</si>
  <si>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</si>
  <si>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</si>
  <si>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</si>
  <si>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</si>
  <si>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</si>
  <si>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</si>
  <si>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</si>
  <si>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</si>
  <si>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</si>
  <si>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</si>
  <si>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</si>
  <si>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</si>
  <si>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</si>
  <si>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</si>
  <si>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</si>
  <si>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</si>
  <si>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</si>
  <si>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</si>
  <si>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</si>
  <si>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</si>
  <si>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</si>
  <si>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</si>
  <si>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</si>
  <si>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</si>
  <si>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</si>
  <si>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</si>
  <si>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</si>
  <si>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</si>
  <si>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</si>
  <si>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</si>
  <si>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</si>
  <si>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</si>
  <si>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</si>
  <si>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</si>
  <si>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</si>
  <si>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</si>
  <si>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</si>
  <si>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</si>
  <si>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</si>
  <si>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</si>
  <si>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</si>
  <si>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</si>
  <si>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</si>
  <si>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</si>
  <si>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</si>
  <si>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</si>
  <si>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</si>
  <si>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</si>
  <si>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</si>
  <si>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</si>
  <si>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</si>
  <si>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</si>
  <si>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</si>
  <si>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</si>
  <si>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</si>
  <si>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</si>
  <si>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</si>
  <si>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</si>
  <si>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</si>
  <si>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</si>
  <si>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</si>
  <si>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</si>
  <si>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</si>
  <si>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</si>
  <si>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</si>
  <si>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</si>
  <si>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</si>
  <si>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</si>
  <si>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</si>
  <si>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</si>
  <si>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</si>
  <si>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</si>
  <si>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</si>
  <si>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</si>
  <si>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</si>
  <si>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</si>
  <si>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</si>
  <si>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</si>
  <si>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</si>
  <si>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</si>
  <si>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</si>
  <si>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</si>
  <si>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</si>
  <si>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</si>
  <si>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</si>
  <si>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</si>
  <si>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</si>
  <si>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</si>
  <si>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</si>
  <si>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</si>
  <si>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</si>
  <si>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</si>
  <si>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</si>
  <si>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</si>
  <si>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</si>
  <si>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</si>
  <si>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</si>
  <si>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</si>
  <si>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</si>
  <si>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</si>
  <si>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</si>
  <si>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</si>
  <si>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</si>
  <si>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</si>
  <si>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</si>
  <si>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</si>
  <si>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</si>
  <si>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</si>
  <si>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</si>
  <si>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</si>
  <si>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</si>
  <si>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</si>
  <si>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</si>
  <si>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</si>
  <si>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</si>
  <si>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</si>
  <si>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</si>
  <si>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</si>
  <si>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</si>
  <si>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</si>
  <si>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</si>
  <si>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</si>
  <si>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</si>
  <si>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</si>
  <si>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</si>
  <si>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</si>
  <si>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</si>
  <si>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</si>
  <si>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</si>
  <si>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</si>
  <si>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</si>
  <si>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</si>
  <si>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</si>
  <si>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</si>
  <si>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</si>
  <si>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</si>
  <si>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</si>
  <si>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</si>
  <si>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</si>
  <si>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</si>
  <si>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</si>
  <si>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</si>
  <si>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</si>
  <si>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</si>
  <si>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</si>
  <si>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</si>
  <si>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</si>
  <si>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</si>
  <si>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</si>
  <si>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</si>
  <si>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</si>
  <si>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</si>
  <si>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</si>
  <si>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</si>
  <si>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</si>
  <si>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</si>
  <si>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</si>
  <si>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</si>
  <si>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</si>
  <si>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</si>
  <si>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</si>
  <si>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</si>
  <si>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</si>
  <si>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</si>
  <si>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</si>
  <si>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</si>
  <si>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</si>
  <si>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</si>
  <si>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</si>
  <si>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</si>
  <si>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</si>
  <si>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</si>
  <si>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</si>
  <si>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</si>
  <si>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</si>
  <si>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</si>
  <si>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</si>
  <si>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</si>
  <si>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</si>
  <si>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</si>
  <si>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</si>
  <si>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</si>
  <si>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</si>
  <si>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</si>
  <si>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</si>
  <si>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</si>
  <si>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</si>
  <si>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</si>
  <si>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</si>
  <si>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</si>
  <si>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</si>
  <si>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</si>
  <si>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</si>
  <si>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</si>
  <si>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</si>
  <si>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</si>
  <si>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</si>
  <si>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</si>
  <si>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</si>
  <si>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</si>
  <si>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</si>
  <si>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</si>
  <si>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</si>
  <si>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</si>
  <si>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</si>
  <si>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</si>
  <si>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</si>
  <si>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</si>
  <si>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</si>
  <si>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</si>
  <si>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</si>
  <si>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</si>
  <si>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</si>
  <si>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</si>
  <si>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</si>
  <si>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</si>
  <si>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</si>
  <si>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</si>
  <si>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</si>
  <si>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</si>
  <si>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</si>
  <si>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</si>
  <si>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</si>
  <si>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</si>
  <si>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</si>
  <si>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</si>
  <si>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</si>
  <si>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</si>
  <si>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</si>
  <si>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</si>
  <si>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</si>
  <si>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</si>
  <si>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</si>
  <si>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</si>
  <si>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</si>
  <si>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</si>
  <si>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</si>
  <si>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</si>
  <si>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</si>
  <si>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</si>
  <si>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</si>
  <si>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</si>
  <si>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</si>
  <si>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</si>
  <si>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</si>
  <si>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</si>
  <si>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</si>
  <si>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</si>
  <si>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</si>
  <si>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</si>
  <si>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</si>
  <si>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</si>
  <si>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</si>
  <si>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</si>
  <si>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</si>
  <si>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</si>
  <si>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</si>
  <si>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</si>
  <si>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</si>
  <si>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</si>
  <si>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</si>
  <si>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</si>
  <si>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</si>
  <si>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</si>
  <si>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</si>
  <si>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</si>
  <si>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</si>
  <si>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</si>
  <si>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</si>
  <si>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</si>
  <si>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</si>
  <si>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</si>
  <si>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</si>
  <si>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</si>
  <si>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</si>
  <si>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</si>
  <si>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</si>
  <si>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</si>
  <si>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</si>
  <si>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</si>
  <si>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</si>
  <si>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</si>
  <si>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</si>
  <si>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</si>
  <si>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</si>
  <si>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</si>
  <si>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</si>
  <si>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</si>
  <si>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</si>
  <si>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</si>
  <si>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</si>
  <si>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</si>
  <si>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</si>
  <si>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</si>
  <si>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</si>
  <si>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</si>
  <si>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</si>
  <si>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</si>
  <si>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</si>
  <si>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</si>
  <si>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</si>
  <si>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</si>
  <si>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</si>
  <si>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</si>
  <si>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</si>
  <si>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</si>
  <si>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</si>
  <si>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</si>
  <si>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</si>
  <si>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</si>
  <si>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</si>
  <si>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</si>
  <si>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</si>
  <si>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</si>
  <si>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</si>
  <si>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</si>
  <si>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</si>
  <si>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</si>
  <si>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</si>
  <si>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</si>
  <si>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</si>
  <si>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</si>
  <si>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</si>
  <si>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</si>
  <si>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</si>
  <si>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</si>
  <si>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</si>
  <si>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</si>
  <si>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</si>
  <si>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</si>
  <si>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</si>
  <si>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</si>
  <si>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</si>
  <si>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</si>
  <si>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</si>
  <si>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</si>
  <si>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</si>
  <si>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</si>
  <si>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</si>
  <si>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</si>
  <si>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</si>
  <si>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</si>
  <si>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</si>
  <si>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</si>
  <si>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</si>
  <si>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</si>
  <si>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</si>
  <si>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</si>
  <si>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</si>
  <si>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</si>
  <si>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</si>
  <si>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</si>
  <si>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</si>
  <si>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</si>
  <si>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</si>
  <si>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</si>
  <si>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</si>
  <si>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</si>
  <si>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</si>
  <si>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</si>
  <si>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</si>
  <si>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</si>
  <si>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</si>
  <si>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</si>
  <si>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</si>
  <si>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</si>
  <si>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</si>
  <si>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</si>
  <si>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</si>
  <si>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</si>
  <si>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</si>
  <si>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</si>
  <si>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</si>
  <si>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</si>
  <si>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</si>
  <si>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</si>
  <si>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</si>
  <si>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</si>
  <si>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</si>
  <si>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</si>
  <si>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</si>
  <si>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</si>
  <si>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</si>
  <si>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</si>
  <si>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</si>
  <si>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</si>
  <si>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</si>
  <si>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</si>
  <si>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</si>
  <si>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</si>
  <si>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</si>
  <si>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</si>
  <si>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</si>
  <si>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</si>
  <si>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</si>
  <si>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</si>
  <si>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</si>
  <si>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</si>
  <si>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</si>
  <si>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</si>
  <si>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</si>
  <si>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</si>
  <si>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</si>
  <si>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</si>
  <si>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</si>
  <si>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</si>
  <si>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</si>
  <si>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</si>
  <si>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</si>
  <si>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</si>
  <si>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</si>
  <si>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</si>
  <si>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</si>
  <si>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</si>
  <si>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</si>
  <si>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</si>
  <si>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</si>
  <si>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</si>
  <si>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</si>
  <si>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</si>
  <si>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</si>
  <si>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</si>
  <si>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</si>
  <si>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</si>
  <si>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</si>
  <si>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</si>
  <si>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</si>
  <si>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</si>
  <si>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</si>
  <si>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</si>
  <si>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</si>
  <si>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</si>
  <si>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</si>
  <si>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</si>
  <si>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</si>
  <si>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</si>
  <si>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</si>
  <si>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</si>
  <si>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</si>
  <si>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</si>
  <si>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</si>
  <si>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</si>
  <si>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</si>
  <si>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</si>
  <si>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</si>
  <si>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</si>
  <si>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</si>
  <si>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</si>
  <si>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</si>
  <si>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</si>
  <si>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</si>
  <si>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</si>
  <si>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</si>
  <si>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</si>
  <si>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</si>
  <si>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</si>
  <si>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</si>
  <si>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</si>
  <si>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</si>
  <si>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</si>
  <si>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</si>
  <si>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</si>
  <si>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</si>
  <si>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</si>
  <si>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</si>
  <si>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</si>
  <si>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</si>
  <si>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</si>
  <si>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</si>
  <si>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</si>
  <si>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</si>
  <si>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</si>
  <si>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</si>
  <si>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</si>
  <si>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</si>
  <si>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</si>
  <si>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</si>
  <si>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</si>
  <si>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</si>
  <si>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</si>
  <si>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</si>
  <si>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</si>
  <si>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</si>
  <si>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</si>
  <si>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</si>
  <si>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</si>
  <si>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</si>
  <si>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</si>
  <si>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</si>
  <si>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</si>
  <si>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</si>
  <si>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</si>
  <si>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</si>
  <si>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</si>
  <si>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</si>
  <si>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</si>
  <si>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</si>
  <si>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</si>
  <si>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</si>
  <si>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</si>
  <si>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</si>
  <si>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</si>
  <si>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</si>
  <si>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</si>
  <si>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</si>
  <si>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</si>
  <si>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</si>
  <si>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</si>
  <si>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</si>
  <si>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</si>
  <si>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</si>
  <si>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</si>
  <si>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</si>
  <si>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</si>
  <si>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</si>
  <si>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</si>
  <si>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</si>
  <si>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</si>
  <si>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</si>
  <si>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</si>
  <si>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</si>
  <si>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</si>
  <si>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</si>
  <si>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</si>
  <si>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</si>
  <si>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</si>
  <si>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</si>
  <si>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</si>
  <si>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</si>
  <si>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</si>
  <si>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</si>
  <si>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</si>
  <si>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</si>
  <si>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</si>
  <si>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</si>
  <si>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</si>
  <si>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</si>
  <si>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</si>
  <si>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</si>
  <si>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</si>
  <si>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</si>
  <si>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</si>
  <si>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</si>
  <si>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</si>
  <si>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</si>
  <si>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</si>
  <si>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</si>
  <si>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</si>
  <si>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</si>
  <si>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</si>
  <si>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</si>
  <si>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</si>
  <si>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</si>
  <si>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</si>
  <si>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</si>
  <si>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</si>
  <si>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</si>
  <si>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</si>
  <si>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</si>
  <si>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</si>
  <si>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</si>
  <si>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</si>
  <si>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</si>
  <si>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</si>
  <si>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</si>
  <si>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</si>
  <si>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</si>
  <si>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</si>
  <si>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</si>
  <si>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</si>
  <si>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</si>
  <si>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</si>
  <si>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</si>
  <si>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</si>
  <si>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</si>
  <si>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</si>
  <si>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</si>
  <si>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</si>
  <si>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</si>
  <si>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</si>
  <si>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</si>
  <si>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</si>
  <si>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</si>
  <si>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</si>
  <si>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</si>
  <si>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</si>
  <si>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</si>
  <si>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</si>
  <si>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</si>
  <si>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</si>
  <si>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</si>
  <si>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</si>
  <si>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</si>
  <si>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</si>
  <si>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</si>
  <si>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</si>
  <si>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</si>
  <si>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</si>
  <si>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</si>
  <si>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</si>
  <si>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</si>
  <si>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</si>
  <si>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</si>
  <si>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</si>
  <si>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</si>
  <si>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</si>
  <si>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</si>
  <si>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</si>
  <si>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</si>
  <si>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</si>
  <si>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</si>
  <si>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</si>
  <si>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</si>
  <si>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</si>
  <si>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</si>
  <si>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</si>
  <si>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</si>
  <si>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</si>
  <si>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</si>
  <si>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</si>
  <si>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</si>
  <si>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</si>
  <si>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</si>
  <si>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</si>
  <si>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</si>
  <si>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</si>
  <si>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</si>
  <si>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</si>
  <si>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</si>
  <si>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</si>
  <si>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</si>
  <si>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</si>
  <si>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</si>
  <si>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</si>
  <si>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</si>
  <si>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</si>
  <si>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</si>
  <si>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</si>
  <si>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</si>
  <si>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</si>
  <si>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</si>
  <si>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</si>
  <si>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</si>
  <si>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</si>
  <si>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</si>
  <si>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</si>
  <si>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</si>
  <si>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</si>
  <si>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</si>
  <si>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</si>
  <si>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</si>
  <si>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</si>
  <si>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</si>
  <si>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</si>
  <si>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</si>
  <si>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</si>
  <si>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</si>
  <si>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</si>
  <si>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</si>
  <si>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</si>
  <si>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</si>
  <si>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</si>
  <si>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</si>
  <si>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</si>
  <si>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</si>
  <si>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</si>
  <si>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</si>
  <si>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</si>
  <si>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</si>
  <si>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</si>
  <si>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</si>
  <si>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</si>
  <si>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</si>
  <si>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</si>
  <si>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</si>
  <si>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</si>
  <si>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</si>
  <si>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</si>
  <si>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</si>
  <si>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</si>
  <si>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</si>
  <si>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</si>
  <si>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</si>
  <si>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</si>
  <si>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</si>
  <si>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</si>
  <si>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</si>
  <si>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</si>
  <si>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</si>
  <si>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</si>
  <si>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</si>
  <si>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</si>
  <si>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</si>
  <si>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</si>
  <si>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</si>
  <si>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</si>
  <si>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</si>
  <si>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</si>
  <si>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</si>
  <si>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</si>
  <si>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</si>
  <si>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</si>
  <si>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</si>
  <si>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</si>
  <si>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</si>
  <si>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</si>
  <si>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</si>
  <si>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</si>
  <si>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</si>
  <si>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</si>
  <si>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</si>
  <si>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</si>
  <si>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</si>
  <si>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</si>
  <si>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</si>
  <si>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</si>
  <si>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</si>
  <si>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</si>
  <si>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</si>
  <si>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</si>
  <si>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</si>
  <si>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</si>
  <si>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</si>
  <si>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</si>
  <si>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</si>
  <si>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</si>
  <si>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</si>
  <si>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</si>
  <si>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</si>
  <si>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</si>
  <si>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</si>
  <si>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</si>
  <si>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</si>
  <si>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</si>
  <si>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</si>
  <si>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</si>
  <si>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</si>
  <si>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</si>
  <si>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</si>
  <si>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</si>
  <si>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</si>
  <si>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</si>
  <si>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</si>
  <si>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</si>
  <si>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</si>
  <si>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</si>
  <si>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</si>
  <si>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</si>
  <si>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</si>
  <si>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</si>
  <si>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</si>
  <si>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</si>
  <si>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</si>
  <si>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</si>
  <si>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</si>
  <si>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</si>
  <si>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</si>
  <si>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</si>
  <si>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</si>
  <si>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</si>
  <si>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</si>
  <si>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</si>
  <si>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</si>
  <si>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</si>
  <si>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</si>
  <si>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</si>
  <si>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</si>
  <si>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</si>
  <si>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</si>
  <si>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</si>
  <si>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</si>
  <si>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</si>
  <si>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</si>
  <si>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</si>
  <si>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</si>
  <si>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</si>
  <si>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</si>
  <si>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</si>
  <si>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</si>
  <si>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</si>
  <si>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</si>
  <si>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</si>
  <si>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</si>
  <si>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</si>
  <si>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</si>
  <si>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</si>
  <si>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</si>
  <si>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</si>
  <si>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</si>
  <si>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</si>
  <si>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</si>
  <si>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</si>
  <si>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</si>
  <si>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</si>
  <si>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</si>
  <si>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</si>
  <si>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</si>
  <si>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</si>
  <si>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</si>
  <si>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</si>
  <si>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</si>
  <si>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</si>
  <si>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</si>
  <si>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</si>
  <si>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</si>
  <si>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</si>
  <si>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</si>
  <si>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</si>
  <si>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</si>
  <si>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</si>
  <si>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</si>
  <si>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</si>
  <si>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</si>
  <si>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</si>
  <si>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</si>
  <si>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</si>
  <si>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</si>
  <si>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</si>
  <si>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</si>
  <si>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</si>
  <si>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</si>
  <si>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</si>
  <si>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</si>
  <si>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</si>
  <si>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</si>
  <si>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</si>
  <si>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</si>
  <si>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</si>
  <si>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</si>
  <si>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</si>
  <si>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</si>
  <si>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</si>
  <si>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</si>
  <si>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</si>
  <si>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</si>
  <si>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</si>
  <si>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</si>
  <si>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</si>
  <si>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</si>
  <si>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</si>
  <si>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</si>
  <si>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</si>
  <si>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</si>
  <si>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</si>
  <si>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</si>
  <si>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</si>
  <si>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</si>
  <si>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</si>
  <si>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</si>
  <si>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</si>
  <si>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</si>
  <si>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</si>
  <si>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</si>
  <si>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</si>
  <si>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</si>
  <si>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</si>
  <si>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</si>
  <si>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</si>
  <si>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</si>
  <si>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</si>
  <si>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</si>
  <si>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</si>
  <si>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</si>
  <si>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</si>
  <si>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</si>
  <si>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</si>
  <si>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</si>
  <si>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</si>
  <si>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</si>
  <si>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</si>
  <si>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</si>
  <si>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</si>
  <si>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</si>
  <si>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</si>
  <si>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</si>
  <si>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</si>
  <si>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</si>
  <si>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</si>
  <si>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</si>
  <si>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</si>
  <si>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</si>
  <si>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</si>
  <si>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</si>
  <si>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</si>
  <si>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</si>
  <si>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</si>
  <si>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</si>
  <si>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</si>
  <si>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</si>
  <si>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</si>
  <si>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</si>
  <si>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</si>
  <si>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</si>
  <si>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</si>
  <si>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</si>
  <si>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</si>
  <si>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</si>
  <si>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</si>
  <si>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</si>
  <si>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</si>
  <si>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</si>
  <si>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</si>
  <si>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</si>
  <si>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</si>
  <si>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</si>
  <si>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</si>
  <si>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</si>
  <si>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</si>
  <si>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</si>
  <si>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</si>
  <si>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</si>
  <si>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</si>
  <si>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</si>
  <si>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</si>
  <si>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</si>
  <si>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</si>
  <si>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</si>
  <si>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</si>
  <si>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</si>
  <si>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</si>
  <si>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</si>
  <si>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</si>
  <si>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</si>
  <si>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</si>
  <si>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</si>
  <si>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</si>
  <si>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</si>
  <si>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</si>
  <si>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</si>
  <si>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</si>
  <si>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</si>
  <si>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</si>
  <si>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</si>
  <si>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</si>
  <si>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</si>
  <si>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</si>
  <si>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</si>
  <si>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</si>
  <si>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</si>
  <si>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</si>
  <si>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</si>
  <si>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</si>
  <si>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</si>
  <si>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</si>
  <si>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</si>
  <si>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</si>
  <si>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</si>
  <si>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</si>
  <si>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</si>
  <si>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</si>
  <si>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</si>
  <si>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</si>
  <si>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</si>
  <si>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</si>
  <si>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</si>
  <si>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</si>
  <si>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</si>
  <si>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</si>
  <si>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</si>
  <si>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</si>
  <si>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</si>
  <si>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</si>
  <si>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</si>
  <si>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</si>
  <si>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</si>
  <si>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</si>
  <si>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</si>
  <si>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</si>
  <si>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</si>
  <si>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</si>
  <si>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</si>
  <si>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</si>
  <si>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</si>
  <si>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</si>
  <si>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</si>
  <si>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</si>
  <si>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</si>
  <si>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</si>
  <si>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</si>
  <si>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</si>
  <si>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</si>
  <si>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</si>
  <si>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</si>
  <si>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</si>
  <si>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</si>
  <si>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</si>
  <si>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</si>
  <si>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</si>
  <si>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</si>
  <si>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</si>
  <si>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</si>
  <si>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</si>
  <si>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</si>
  <si>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</si>
  <si>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</si>
  <si>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</si>
  <si>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</si>
  <si>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</si>
  <si>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</si>
  <si>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</si>
  <si>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</si>
  <si>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</si>
  <si>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</si>
  <si>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</si>
  <si>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</si>
  <si>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</si>
  <si>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</si>
  <si>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</si>
  <si>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</si>
  <si>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</si>
  <si>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</si>
  <si>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</si>
  <si>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</si>
  <si>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</si>
  <si>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</si>
  <si>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</si>
  <si>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</si>
  <si>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</si>
  <si>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</si>
  <si>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</si>
  <si>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</si>
  <si>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</si>
  <si>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</si>
  <si>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</si>
  <si>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</si>
  <si>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</si>
  <si>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</si>
  <si>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</si>
  <si>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</si>
  <si>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</si>
  <si>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</si>
  <si>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</si>
  <si>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</si>
  <si>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</si>
  <si>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</si>
  <si>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</si>
  <si>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</si>
  <si>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</si>
  <si>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</si>
  <si>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</si>
  <si>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</si>
  <si>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</si>
  <si>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</si>
  <si>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</si>
  <si>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</si>
  <si>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</si>
  <si>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</si>
  <si>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</si>
  <si>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</si>
  <si>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</si>
  <si>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</si>
  <si>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</si>
  <si>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</si>
  <si>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</si>
  <si>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</si>
  <si>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</si>
  <si>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</si>
  <si>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</si>
  <si>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</si>
  <si>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</si>
  <si>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</si>
  <si>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</si>
  <si>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</si>
  <si>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</si>
  <si>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</si>
  <si>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</si>
  <si>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</si>
  <si>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</si>
  <si>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</si>
  <si>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</si>
  <si>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</si>
  <si>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</si>
  <si>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</si>
  <si>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</si>
  <si>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</si>
  <si>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</si>
  <si>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</si>
  <si>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</si>
  <si>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</si>
  <si>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</si>
  <si>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</si>
  <si>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</si>
  <si>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</si>
  <si>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</si>
  <si>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</si>
  <si>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</si>
  <si>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</si>
  <si>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</si>
  <si>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</si>
  <si>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</si>
  <si>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</si>
  <si>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</si>
  <si>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</si>
  <si>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</si>
  <si>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</si>
  <si>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</si>
  <si>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</si>
  <si>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</si>
  <si>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</si>
  <si>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</si>
  <si>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</si>
  <si>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</si>
  <si>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</si>
  <si>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</si>
  <si>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</si>
  <si>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</si>
  <si>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</si>
  <si>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</si>
  <si>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</si>
  <si>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</si>
  <si>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</si>
  <si>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</si>
  <si>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</si>
  <si>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</si>
  <si>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</si>
  <si>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</si>
  <si>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</si>
  <si>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</si>
  <si>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</si>
  <si>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</si>
  <si>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</si>
  <si>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</si>
  <si>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</si>
  <si>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</si>
  <si>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</si>
  <si>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</si>
  <si>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</si>
  <si>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</si>
  <si>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</si>
  <si>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</si>
  <si>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</si>
  <si>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</si>
  <si>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</si>
  <si>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</si>
  <si>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</si>
  <si>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</si>
  <si>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</si>
  <si>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</si>
  <si>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</si>
  <si>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</si>
  <si>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</si>
  <si>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</si>
  <si>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</si>
  <si>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</si>
  <si>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</si>
  <si>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</si>
  <si>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</si>
  <si>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</si>
  <si>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</si>
  <si>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</si>
  <si>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</si>
  <si>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</si>
  <si>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</si>
  <si>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</si>
  <si>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</si>
  <si>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</si>
  <si>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</si>
  <si>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</si>
  <si>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</si>
  <si>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</si>
  <si>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</si>
  <si>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</si>
  <si>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</si>
  <si>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</si>
  <si>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</si>
  <si>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</si>
  <si>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</si>
  <si>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</si>
  <si>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</si>
  <si>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</si>
  <si>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</si>
  <si>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</si>
  <si>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</si>
  <si>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</si>
  <si>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</si>
  <si>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</si>
  <si>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</si>
  <si>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</si>
  <si>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</si>
  <si>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</si>
  <si>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</si>
  <si>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</si>
  <si>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</si>
  <si>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</si>
  <si>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</si>
  <si>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</si>
  <si>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</si>
  <si>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</si>
  <si>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</si>
  <si>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</si>
  <si>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</si>
  <si>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</si>
  <si>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</si>
  <si>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</si>
  <si>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</si>
  <si>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</si>
  <si>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</si>
  <si>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</si>
  <si>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</si>
  <si>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</si>
  <si>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</si>
  <si>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</si>
  <si>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</si>
  <si>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</si>
  <si>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</si>
  <si>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</si>
  <si>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</si>
  <si>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</si>
  <si>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</si>
  <si>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</si>
  <si>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</si>
  <si>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</si>
  <si>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</si>
  <si>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</si>
  <si>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</si>
  <si>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</si>
  <si>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</si>
  <si>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</si>
  <si>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</si>
  <si>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</si>
  <si>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</si>
  <si>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</si>
  <si>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</si>
  <si>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</si>
  <si>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</si>
  <si>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</si>
  <si>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</si>
  <si>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</si>
  <si>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</si>
  <si>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</si>
  <si>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</si>
  <si>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</si>
  <si>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</si>
  <si>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</si>
  <si>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</si>
  <si>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</si>
  <si>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</si>
  <si>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</si>
  <si>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</si>
  <si>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</si>
  <si>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</si>
  <si>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</si>
  <si>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</si>
  <si>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</si>
  <si>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</si>
  <si>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</si>
  <si>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</si>
  <si>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</si>
  <si>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</si>
  <si>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</si>
  <si>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</si>
  <si>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</si>
  <si>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</si>
  <si>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</si>
  <si>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</si>
  <si>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</si>
  <si>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</si>
  <si>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</si>
  <si>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</si>
  <si>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</si>
  <si>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</si>
  <si>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</si>
  <si>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</si>
  <si>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</si>
  <si>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</si>
  <si>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</si>
  <si>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</si>
  <si>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</si>
  <si>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</si>
  <si>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</si>
  <si>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</si>
  <si>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</si>
  <si>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</si>
  <si>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</si>
  <si>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</si>
  <si>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</si>
  <si>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</si>
  <si>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</si>
  <si>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</si>
  <si>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</si>
  <si>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</si>
  <si>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</si>
  <si>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</si>
  <si>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</si>
  <si>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</si>
  <si>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</si>
  <si>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</si>
  <si>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</si>
  <si>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</si>
  <si>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</si>
  <si>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</si>
  <si>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</si>
  <si>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</si>
  <si>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</si>
  <si>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</si>
  <si>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</si>
  <si>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</si>
  <si>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</si>
  <si>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</si>
  <si>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</si>
  <si>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</si>
  <si>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</si>
  <si>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</si>
  <si>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</si>
  <si>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</si>
  <si>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</si>
  <si>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</si>
  <si>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</si>
  <si>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</si>
  <si>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</si>
  <si>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</si>
  <si>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</si>
  <si>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</si>
  <si>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</si>
  <si>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</si>
  <si>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</si>
  <si>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</si>
  <si>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</si>
  <si>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</si>
  <si>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</si>
  <si>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</si>
  <si>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</si>
  <si>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</si>
  <si>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</si>
  <si>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</si>
  <si>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</si>
  <si>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</si>
  <si>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</si>
  <si>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</si>
  <si>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</si>
  <si>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</si>
  <si>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</si>
  <si>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</si>
  <si>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</si>
  <si>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</si>
  <si>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</si>
  <si>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</si>
  <si>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</si>
  <si>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</si>
  <si>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</si>
  <si>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</si>
  <si>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</si>
  <si>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</si>
  <si>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</si>
  <si>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</si>
  <si>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</si>
  <si>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</si>
  <si>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</si>
  <si>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</si>
  <si>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</si>
  <si>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</si>
  <si>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</si>
  <si>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</si>
  <si>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</si>
  <si>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</si>
  <si>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</si>
  <si>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</si>
  <si>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</si>
  <si>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</si>
  <si>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</si>
  <si>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</si>
  <si>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</si>
  <si>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</si>
  <si>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</si>
  <si>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</si>
  <si>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</si>
  <si>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</si>
  <si>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</si>
  <si>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</si>
  <si>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</si>
  <si>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</si>
  <si>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</si>
  <si>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</si>
  <si>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</si>
  <si>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</si>
  <si>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</si>
  <si>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</si>
  <si>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</si>
  <si>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</si>
  <si>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</si>
  <si>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</si>
  <si>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</si>
  <si>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</si>
  <si>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</si>
  <si>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</si>
  <si>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</si>
  <si>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</si>
  <si>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</si>
  <si>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</si>
  <si>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</si>
  <si>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</si>
  <si>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</si>
  <si>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</si>
  <si>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</si>
  <si>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</si>
  <si>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</si>
  <si>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</si>
  <si>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</si>
  <si>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</si>
  <si>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</si>
  <si>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</si>
  <si>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</si>
  <si>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</si>
  <si>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</si>
  <si>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</si>
  <si>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</si>
  <si>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</si>
  <si>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</si>
  <si>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</si>
  <si>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</si>
  <si>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</si>
  <si>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</si>
  <si>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</si>
  <si>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</si>
  <si>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</si>
  <si>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</si>
  <si>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</si>
  <si>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</si>
  <si>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</si>
  <si>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</si>
  <si>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</si>
  <si>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</si>
  <si>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</si>
  <si>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</si>
  <si>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</si>
  <si>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</si>
  <si>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</si>
  <si>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</si>
  <si>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</si>
  <si>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</si>
  <si>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</si>
  <si>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</si>
  <si>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</si>
  <si>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</si>
  <si>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</si>
  <si>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</si>
  <si>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</si>
  <si>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</si>
  <si>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</si>
  <si>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</si>
  <si>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</si>
  <si>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</si>
  <si>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</si>
  <si>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</si>
  <si>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</si>
  <si>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</si>
  <si>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</si>
  <si>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</si>
  <si>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</si>
  <si>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</si>
  <si>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</si>
  <si>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</si>
  <si>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</si>
  <si>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</si>
  <si>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</si>
  <si>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</si>
  <si>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</si>
  <si>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</si>
  <si>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</si>
  <si>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</si>
  <si>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</si>
  <si>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</si>
  <si>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</si>
  <si>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</si>
  <si>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</si>
  <si>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</si>
  <si>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</si>
  <si>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</si>
  <si>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</si>
  <si>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</si>
  <si>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</si>
  <si>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</si>
  <si>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</si>
  <si>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</si>
  <si>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</si>
  <si>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</si>
  <si>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</si>
  <si>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</si>
  <si>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</si>
  <si>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</si>
  <si>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</si>
  <si>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</si>
  <si>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</si>
  <si>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</si>
  <si>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</si>
  <si>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</si>
  <si>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</si>
  <si>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</si>
  <si>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</si>
  <si>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</si>
  <si>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</si>
  <si>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</si>
  <si>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</si>
  <si>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</si>
  <si>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</si>
  <si>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</si>
  <si>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</si>
  <si>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</si>
  <si>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</si>
  <si>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</si>
  <si>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</si>
  <si>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</si>
  <si>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</si>
  <si>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</si>
  <si>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</si>
  <si>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</si>
  <si>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</si>
  <si>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</si>
  <si>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</si>
  <si>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</si>
  <si>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</si>
  <si>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</si>
  <si>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</si>
  <si>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</si>
  <si>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</si>
  <si>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</si>
  <si>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</si>
  <si>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</si>
  <si>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</si>
  <si>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</si>
  <si>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</si>
  <si>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</si>
  <si>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</si>
  <si>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</si>
  <si>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</si>
  <si>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</si>
  <si>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</si>
  <si>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</si>
  <si>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</si>
  <si>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</si>
  <si>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</si>
  <si>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</si>
  <si>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</si>
  <si>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</si>
  <si>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</si>
  <si>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</si>
  <si>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</si>
  <si>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</si>
  <si>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</si>
  <si>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</si>
  <si>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</si>
  <si>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</si>
  <si>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</si>
  <si>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</si>
  <si>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</si>
  <si>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</si>
  <si>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</si>
  <si>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</si>
  <si>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</si>
  <si>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</si>
  <si>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</si>
  <si>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</si>
  <si>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</si>
  <si>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</si>
  <si>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</si>
  <si>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</si>
  <si>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</si>
  <si>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</si>
  <si>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</si>
  <si>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</si>
  <si>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</si>
  <si>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</si>
  <si>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</si>
  <si>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</si>
  <si>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</si>
  <si>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</si>
  <si>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</si>
  <si>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</si>
  <si>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</si>
  <si>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</si>
  <si>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</si>
  <si>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</si>
  <si>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</si>
  <si>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</si>
  <si>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</si>
  <si>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</si>
  <si>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</si>
  <si>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</si>
  <si>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</si>
  <si>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</si>
  <si>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</si>
  <si>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</si>
  <si>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</si>
  <si>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</si>
  <si>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</si>
  <si>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</si>
  <si>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</si>
  <si>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</si>
  <si>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</si>
  <si>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</si>
  <si>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</si>
  <si>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</si>
  <si>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</si>
  <si>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</si>
  <si>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</si>
  <si>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</si>
  <si>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</si>
  <si>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</si>
  <si>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</si>
  <si>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</si>
  <si>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</si>
  <si>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</si>
  <si>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</si>
  <si>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</si>
  <si>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</si>
  <si>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</si>
  <si>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</si>
  <si>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</si>
  <si>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</si>
  <si>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</si>
  <si>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</si>
  <si>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</si>
  <si>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</si>
  <si>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</si>
  <si>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</si>
  <si>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</si>
  <si>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</si>
  <si>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</si>
  <si>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</si>
  <si>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</si>
  <si>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</si>
  <si>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</si>
  <si>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</si>
  <si>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</si>
  <si>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</si>
  <si>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</si>
  <si>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</si>
  <si>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</si>
  <si>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</si>
  <si>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</si>
  <si>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</si>
  <si>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</si>
  <si>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</si>
  <si>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</si>
  <si>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</si>
  <si>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</si>
  <si>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</si>
  <si>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</si>
  <si>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</si>
  <si>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</si>
  <si>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</si>
  <si>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</si>
  <si>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</si>
  <si>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</si>
  <si>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</si>
  <si>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</si>
  <si>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</si>
  <si>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</si>
  <si>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</si>
  <si>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</si>
  <si>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</si>
  <si>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</si>
  <si>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</si>
  <si>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</si>
  <si>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</si>
  <si>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</si>
  <si>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</si>
  <si>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</si>
  <si>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</si>
  <si>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</si>
  <si>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</si>
  <si>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</si>
  <si>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</si>
  <si>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</si>
  <si>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</si>
  <si>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</si>
  <si>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</si>
  <si>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</si>
  <si>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</si>
  <si>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</si>
  <si>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</si>
  <si>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</si>
  <si>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</si>
  <si>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</si>
  <si>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</si>
  <si>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</si>
  <si>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</si>
  <si>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</si>
  <si>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</si>
  <si>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</si>
  <si>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</si>
  <si>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</si>
  <si>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</si>
  <si>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</si>
  <si>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</si>
  <si>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</si>
  <si>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</si>
  <si>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</si>
  <si>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</si>
  <si>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</si>
  <si>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</si>
  <si>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</si>
  <si>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</si>
  <si>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</si>
  <si>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</si>
  <si>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</si>
  <si>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</si>
  <si>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</si>
  <si>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</si>
  <si>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</si>
  <si>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</si>
  <si>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</si>
  <si>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</si>
  <si>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</si>
  <si>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</si>
  <si>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</si>
  <si>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</si>
  <si>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</si>
  <si>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</si>
  <si>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</si>
  <si>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</si>
  <si>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</si>
  <si>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</si>
  <si>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</si>
  <si>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</si>
  <si>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</si>
  <si>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</si>
  <si>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</si>
  <si>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</si>
  <si>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</si>
  <si>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</si>
  <si>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</si>
  <si>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</si>
  <si>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</si>
  <si>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</si>
  <si>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</si>
  <si>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</si>
  <si>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</si>
  <si>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</si>
  <si>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</si>
  <si>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</si>
  <si>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</si>
  <si>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</si>
  <si>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</si>
  <si>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</si>
  <si>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</si>
  <si>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</si>
  <si>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</si>
  <si>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</si>
  <si>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</si>
  <si>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</si>
  <si>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</si>
  <si>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</si>
  <si>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</si>
  <si>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</si>
  <si>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</si>
  <si>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</si>
  <si>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</si>
  <si>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</si>
  <si>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</si>
  <si>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</si>
  <si>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</si>
  <si>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</si>
  <si>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</si>
  <si>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</si>
  <si>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</si>
  <si>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</si>
  <si>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</si>
  <si>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</si>
  <si>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</si>
  <si>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</si>
  <si>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</si>
  <si>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</si>
  <si>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</si>
  <si>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</si>
  <si>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</si>
  <si>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</si>
  <si>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</si>
  <si>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</si>
  <si>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</si>
  <si>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</si>
  <si>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</si>
  <si>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</si>
  <si>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</si>
  <si>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</si>
  <si>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</si>
  <si>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</si>
  <si>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</si>
  <si>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</si>
  <si>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</si>
  <si>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</si>
  <si>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</si>
  <si>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</si>
  <si>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</si>
  <si>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</si>
  <si>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</si>
  <si>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</si>
  <si>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</si>
  <si>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</si>
  <si>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</si>
  <si>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</si>
  <si>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</si>
  <si>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</si>
  <si>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</si>
  <si>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</si>
  <si>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</si>
  <si>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</si>
  <si>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</si>
  <si>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</si>
  <si>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</si>
  <si>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</si>
  <si>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</si>
  <si>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</si>
  <si>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</si>
  <si>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</si>
  <si>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</si>
  <si>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</si>
  <si>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</si>
  <si>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</si>
  <si>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</si>
  <si>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</si>
  <si>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</si>
  <si>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</si>
  <si>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</si>
  <si>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</si>
  <si>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</si>
  <si>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</si>
  <si>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</si>
  <si>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</si>
  <si>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</si>
  <si>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</si>
  <si>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</si>
  <si>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</si>
  <si>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</si>
  <si>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</si>
  <si>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</si>
  <si>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</si>
  <si>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</si>
  <si>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</si>
  <si>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</si>
  <si>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</si>
  <si>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</si>
  <si>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</si>
  <si>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</si>
  <si>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</si>
  <si>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</si>
  <si>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</si>
  <si>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</si>
  <si>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</si>
  <si>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</si>
  <si>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</si>
  <si>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</si>
  <si>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</si>
  <si>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</si>
  <si>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</si>
  <si>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</si>
  <si>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</si>
  <si>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</si>
  <si>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</si>
  <si>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</si>
  <si>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</si>
  <si>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</si>
  <si>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</si>
  <si>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</si>
  <si>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</si>
  <si>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</si>
  <si>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</si>
  <si>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</si>
  <si>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</si>
  <si>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</si>
  <si>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</si>
  <si>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</si>
  <si>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</si>
  <si>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</si>
  <si>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</si>
  <si>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</si>
  <si>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</si>
  <si>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</si>
  <si>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</si>
  <si>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</si>
  <si>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</si>
  <si>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</si>
  <si>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</si>
  <si>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</si>
  <si>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</si>
  <si>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</si>
  <si>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</si>
  <si>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</si>
  <si>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</si>
  <si>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</si>
  <si>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</si>
  <si>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</si>
  <si>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</si>
  <si>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</si>
  <si>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</si>
  <si>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</si>
  <si>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</si>
  <si>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</si>
  <si>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</si>
  <si>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</si>
  <si>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</si>
  <si>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</si>
  <si>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</si>
  <si>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</si>
  <si>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</si>
  <si>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</si>
  <si>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</si>
  <si>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</si>
  <si>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</si>
  <si>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</si>
  <si>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</si>
  <si>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</si>
  <si>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</si>
  <si>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</si>
  <si>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</si>
  <si>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</si>
  <si>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</si>
  <si>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</si>
  <si>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</si>
  <si>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</si>
  <si>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</si>
  <si>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</si>
  <si>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</si>
  <si>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</si>
  <si>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</si>
  <si>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</si>
  <si>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</si>
  <si>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</si>
  <si>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</si>
  <si>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</si>
  <si>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</si>
  <si>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</si>
  <si>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</si>
  <si>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</si>
  <si>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</si>
  <si>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</si>
  <si>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</si>
  <si>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</si>
  <si>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</si>
  <si>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</si>
  <si>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</si>
  <si>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</si>
  <si>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</si>
  <si>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</si>
  <si>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</si>
  <si>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</si>
  <si>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</si>
  <si>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</si>
  <si>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</si>
  <si>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</si>
  <si>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</si>
  <si>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</si>
  <si>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</si>
  <si>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</si>
  <si>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</si>
  <si>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</si>
  <si>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</si>
  <si>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</si>
  <si>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</si>
  <si>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</si>
  <si>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</si>
  <si>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</si>
  <si>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</si>
  <si>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</si>
  <si>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</si>
  <si>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</si>
  <si>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</si>
  <si>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</si>
  <si>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</si>
  <si>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</si>
  <si>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</si>
  <si>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</si>
  <si>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</si>
  <si>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</si>
  <si>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</si>
  <si>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</si>
  <si>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</si>
  <si>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</si>
  <si>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</si>
  <si>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</si>
  <si>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</si>
  <si>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</si>
  <si>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</si>
  <si>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</si>
  <si>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</si>
  <si>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</si>
  <si>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</si>
  <si>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</si>
  <si>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</si>
  <si>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</si>
  <si>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</si>
  <si>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</si>
  <si>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</si>
  <si>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</si>
  <si>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</si>
  <si>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</si>
  <si>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</si>
  <si>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</si>
  <si>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</si>
  <si>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</si>
  <si>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</si>
  <si>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</si>
  <si>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</si>
  <si>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</si>
  <si>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</si>
  <si>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</si>
  <si>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</si>
  <si>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</si>
  <si>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</si>
  <si>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</si>
  <si>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</si>
  <si>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</si>
  <si>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</si>
  <si>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</si>
  <si>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</si>
  <si>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</si>
  <si>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</si>
  <si>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</si>
  <si>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</si>
  <si>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</si>
  <si>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</si>
  <si>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</si>
  <si>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</si>
  <si>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</si>
  <si>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</si>
  <si>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</si>
  <si>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</si>
  <si>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</si>
  <si>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</si>
  <si>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</si>
  <si>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</si>
  <si>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</si>
  <si>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</si>
  <si>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</si>
  <si>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</si>
  <si>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</si>
  <si>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</si>
  <si>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</si>
  <si>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</si>
  <si>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</si>
  <si>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</si>
  <si>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</si>
  <si>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</si>
  <si>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</si>
  <si>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</si>
  <si>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</si>
  <si>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</si>
  <si>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</si>
  <si>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</si>
  <si>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</si>
  <si>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</si>
  <si>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</si>
  <si>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</si>
  <si>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</si>
  <si>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</si>
  <si>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</si>
  <si>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</si>
  <si>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</si>
  <si>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</si>
  <si>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</si>
  <si>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</si>
  <si>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</si>
  <si>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</si>
  <si>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</si>
  <si>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</si>
  <si>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</si>
  <si>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</si>
  <si>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</si>
  <si>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</si>
  <si>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</si>
  <si>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</si>
  <si>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</si>
  <si>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</si>
  <si>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</si>
  <si>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</si>
  <si>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</si>
  <si>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</si>
  <si>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</si>
  <si>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</si>
  <si>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</si>
  <si>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</si>
  <si>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</si>
  <si>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</si>
  <si>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</si>
  <si>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</si>
  <si>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</si>
  <si>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</si>
  <si>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</si>
  <si>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</si>
  <si>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</si>
  <si>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</si>
  <si>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</si>
  <si>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</si>
  <si>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</si>
  <si>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</si>
  <si>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</si>
  <si>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</si>
  <si>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</si>
  <si>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</si>
  <si>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</si>
  <si>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</si>
  <si>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</si>
  <si>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</si>
  <si>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</si>
  <si>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</si>
  <si>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</si>
  <si>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</si>
  <si>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</si>
  <si>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</si>
  <si>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</si>
  <si>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</si>
  <si>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</si>
  <si>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</si>
  <si>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</si>
  <si>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</si>
  <si>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</si>
  <si>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</si>
  <si>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</si>
  <si>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</si>
  <si>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</si>
  <si>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</si>
  <si>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</si>
  <si>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</si>
  <si>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</si>
  <si>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</si>
  <si>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</si>
  <si>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</si>
  <si>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</si>
  <si>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</si>
  <si>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</si>
  <si>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</si>
  <si>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</si>
  <si>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</si>
  <si>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</si>
  <si>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</si>
  <si>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</si>
  <si>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</si>
  <si>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</si>
  <si>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</si>
  <si>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</si>
  <si>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</si>
  <si>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</si>
  <si>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</si>
  <si>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</si>
  <si>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</si>
  <si>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</si>
  <si>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</si>
  <si>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</si>
  <si>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</si>
  <si>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</si>
  <si>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</si>
  <si>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</si>
  <si>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</si>
  <si>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</si>
  <si>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</si>
  <si>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</si>
  <si>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</si>
  <si>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</si>
  <si>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</si>
  <si>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</si>
  <si>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</si>
  <si>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</si>
  <si>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</si>
  <si>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</si>
  <si>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</si>
  <si>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</si>
  <si>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</si>
  <si>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</si>
  <si>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</si>
  <si>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</si>
  <si>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</si>
  <si>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</si>
  <si>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</si>
  <si>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</si>
  <si>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</si>
  <si>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</si>
  <si>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</si>
  <si>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</si>
  <si>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</si>
  <si>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</si>
  <si>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</si>
  <si>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</si>
  <si>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</si>
  <si>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</si>
  <si>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</si>
  <si>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</si>
  <si>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</si>
  <si>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</si>
  <si>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</si>
  <si>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</si>
  <si>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</si>
  <si>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</si>
  <si>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</si>
  <si>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</si>
  <si>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</si>
  <si>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</si>
  <si>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</si>
  <si>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</si>
  <si>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</si>
  <si>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</si>
  <si>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</si>
  <si>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</si>
  <si>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</si>
  <si>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</si>
  <si>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</si>
  <si>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</si>
  <si>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</si>
  <si>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</si>
  <si>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</si>
  <si>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</si>
  <si>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</si>
  <si>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</si>
  <si>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</si>
  <si>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</si>
  <si>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</si>
  <si>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</si>
  <si>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</si>
  <si>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</si>
  <si>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</si>
  <si>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</si>
  <si>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</si>
  <si>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</si>
  <si>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</si>
  <si>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</si>
  <si>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</si>
  <si>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</si>
  <si>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</si>
  <si>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</si>
  <si>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</si>
  <si>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</si>
  <si>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</si>
  <si>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</si>
  <si>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</si>
  <si>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</si>
  <si>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</si>
  <si>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</si>
  <si>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</si>
  <si>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</si>
  <si>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</si>
  <si>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</si>
  <si>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</si>
  <si>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</si>
  <si>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</si>
  <si>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</si>
  <si>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</si>
  <si>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</si>
  <si>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</si>
  <si>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</si>
  <si>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</si>
  <si>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</si>
  <si>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</si>
  <si>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</si>
  <si>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</si>
  <si>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</si>
  <si>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</si>
  <si>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</si>
  <si>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</si>
  <si>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</si>
  <si>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</si>
  <si>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</si>
  <si>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</si>
  <si>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</si>
  <si>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</si>
  <si>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</si>
  <si>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</si>
  <si>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</si>
  <si>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</si>
  <si>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</si>
  <si>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</si>
  <si>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</si>
  <si>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</si>
  <si>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</si>
  <si>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</si>
  <si>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</si>
  <si>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</si>
  <si>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</si>
  <si>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</si>
  <si>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</si>
  <si>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</si>
  <si>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</si>
  <si>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</si>
  <si>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</si>
  <si>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</si>
  <si>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</si>
  <si>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</si>
  <si>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</si>
  <si>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</si>
  <si>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</si>
  <si>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</si>
  <si>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</si>
  <si>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</si>
  <si>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</si>
  <si>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</si>
  <si>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</si>
  <si>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</si>
  <si>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</si>
  <si>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</si>
  <si>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</si>
  <si>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</si>
  <si>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</si>
  <si>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</si>
  <si>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</si>
  <si>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</si>
  <si>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</si>
  <si>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</si>
  <si>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</si>
  <si>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</si>
  <si>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</si>
  <si>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</si>
  <si>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</si>
  <si>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</si>
  <si>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</si>
  <si>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</si>
  <si>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</si>
  <si>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</si>
  <si>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</si>
  <si>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</si>
  <si>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</si>
  <si>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</si>
  <si>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</si>
  <si>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</si>
  <si>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</si>
  <si>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</si>
  <si>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</si>
  <si>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</si>
  <si>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</si>
  <si>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</si>
  <si>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</si>
  <si>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</si>
  <si>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</si>
  <si>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</si>
  <si>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</si>
  <si>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</si>
  <si>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</si>
  <si>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</si>
  <si>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</si>
  <si>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</si>
  <si>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</si>
  <si>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</si>
  <si>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</si>
  <si>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</si>
  <si>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</si>
  <si>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</si>
  <si>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</si>
  <si>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</si>
  <si>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</si>
  <si>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</si>
  <si>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</si>
  <si>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</si>
  <si>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</si>
  <si>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</si>
  <si>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</si>
  <si>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</si>
  <si>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</si>
  <si>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</si>
  <si>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</si>
  <si>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</si>
  <si>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</si>
  <si>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</si>
  <si>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</si>
  <si>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</si>
  <si>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</si>
  <si>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</si>
  <si>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</si>
  <si>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</si>
  <si>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</si>
  <si>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</si>
  <si>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</si>
  <si>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</si>
  <si>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</si>
  <si>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</si>
  <si>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</si>
  <si>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</si>
  <si>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</si>
  <si>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</si>
  <si>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</si>
  <si>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</si>
  <si>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</si>
  <si>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</si>
  <si>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</si>
  <si>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</si>
  <si>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</si>
  <si>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</si>
  <si>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</si>
  <si>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</si>
  <si>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</si>
  <si>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</si>
  <si>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</si>
  <si>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</si>
  <si>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</si>
  <si>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</si>
  <si>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</si>
  <si>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</si>
  <si>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</si>
  <si>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</si>
  <si>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</si>
  <si>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</si>
  <si>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</si>
  <si>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</si>
  <si>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</si>
  <si>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</si>
  <si>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</si>
  <si>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</si>
  <si>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</si>
  <si>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</si>
  <si>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</si>
  <si>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</si>
  <si>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</si>
  <si>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</si>
  <si>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</si>
  <si>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</si>
  <si>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</si>
  <si>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</si>
  <si>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</si>
  <si>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</si>
  <si>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</si>
  <si>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</si>
  <si>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</si>
  <si>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</si>
  <si>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</si>
  <si>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</si>
  <si>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</si>
  <si>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</si>
  <si>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</si>
  <si>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</si>
  <si>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</si>
  <si>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</si>
  <si>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</si>
  <si>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</si>
  <si>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</si>
  <si>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</si>
  <si>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</si>
  <si>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</si>
  <si>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</si>
  <si>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</si>
  <si>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</si>
  <si>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</si>
  <si>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</si>
  <si>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</si>
  <si>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</si>
  <si>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</si>
  <si>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</si>
  <si>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</si>
  <si>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</si>
  <si>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</si>
  <si>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</si>
  <si>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</si>
  <si>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</si>
  <si>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</si>
  <si>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</si>
  <si>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</si>
  <si>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</si>
  <si>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</si>
  <si>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</si>
  <si>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</si>
  <si>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</si>
  <si>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</si>
  <si>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</si>
  <si>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</si>
  <si>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</si>
  <si>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</si>
  <si>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</si>
  <si>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</si>
  <si>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</si>
  <si>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</si>
  <si>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</si>
  <si>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</si>
  <si>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</si>
  <si>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</si>
  <si>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</si>
  <si>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</si>
  <si>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</si>
  <si>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</si>
  <si>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</si>
  <si>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</si>
  <si>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</si>
  <si>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</si>
  <si>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</si>
  <si>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</si>
  <si>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</si>
  <si>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</si>
  <si>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</si>
  <si>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</si>
  <si>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</si>
  <si>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</si>
  <si>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</si>
  <si>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</si>
  <si>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</si>
  <si>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</si>
  <si>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</si>
  <si>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</si>
  <si>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</si>
  <si>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</si>
  <si>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</si>
  <si>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</si>
  <si>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</si>
  <si>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</si>
  <si>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</si>
  <si>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</si>
  <si>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</si>
  <si>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</si>
  <si>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</si>
  <si>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</si>
  <si>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</si>
  <si>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</si>
  <si>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</si>
  <si>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</si>
  <si>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</si>
  <si>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</si>
  <si>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</si>
  <si>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</si>
  <si>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</si>
  <si>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</si>
  <si>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</si>
  <si>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</si>
  <si>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</si>
  <si>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</si>
  <si>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</si>
  <si>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</si>
  <si>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</si>
  <si>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</si>
  <si>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</si>
  <si>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</si>
  <si>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</si>
  <si>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</si>
  <si>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</si>
  <si>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</si>
  <si>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</si>
  <si>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</si>
  <si>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</si>
  <si>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</si>
  <si>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</si>
  <si>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</si>
  <si>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</si>
  <si>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</si>
  <si>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</si>
  <si>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</si>
  <si>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</si>
  <si>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</si>
  <si>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</si>
  <si>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</si>
  <si>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</si>
  <si>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</si>
  <si>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</si>
  <si>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</si>
  <si>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</si>
  <si>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</si>
  <si>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</si>
  <si>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</si>
  <si>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</si>
  <si>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</si>
  <si>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</si>
  <si>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</si>
  <si>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</si>
  <si>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</si>
  <si>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</si>
  <si>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</si>
  <si>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</si>
  <si>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</si>
  <si>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</si>
  <si>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</si>
  <si>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</si>
  <si>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</si>
  <si>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</si>
  <si>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</si>
  <si>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</si>
  <si>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</si>
  <si>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</si>
  <si>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</si>
  <si>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</si>
  <si>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</si>
  <si>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</si>
  <si>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</si>
  <si>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</si>
  <si>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</si>
  <si>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</si>
  <si>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</si>
  <si>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</si>
  <si>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</si>
  <si>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</si>
  <si>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</si>
  <si>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</si>
  <si>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</si>
  <si>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</si>
  <si>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</si>
  <si>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</si>
  <si>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</si>
  <si>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</si>
  <si>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</si>
  <si>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</si>
  <si>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</si>
  <si>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</si>
  <si>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</si>
  <si>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</si>
  <si>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</si>
  <si>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</si>
  <si>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</si>
  <si>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</si>
  <si>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</si>
  <si>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</si>
  <si>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</si>
  <si>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</si>
  <si>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</si>
  <si>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</si>
  <si>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</si>
  <si>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</si>
  <si>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</si>
  <si>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</si>
  <si>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</si>
  <si>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</si>
  <si>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</si>
  <si>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</si>
  <si>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</si>
  <si>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</si>
  <si>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</si>
  <si>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</si>
  <si>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</si>
  <si>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</si>
  <si>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</si>
  <si>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</si>
  <si>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</si>
  <si>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</si>
  <si>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</si>
  <si>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</si>
  <si>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</si>
  <si>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</si>
  <si>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</si>
  <si>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</si>
  <si>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</si>
  <si>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</si>
  <si>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</si>
  <si>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</si>
  <si>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</si>
  <si>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</si>
  <si>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</si>
  <si>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</si>
  <si>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</si>
  <si>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</si>
  <si>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</si>
  <si>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</si>
  <si>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</si>
  <si>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</si>
  <si>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</si>
  <si>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</si>
  <si>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</si>
  <si>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</si>
  <si>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</si>
  <si>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</si>
  <si>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</si>
  <si>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</si>
  <si>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</si>
  <si>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</si>
  <si>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</si>
  <si>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</si>
  <si>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</si>
  <si>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</si>
  <si>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</si>
  <si>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</si>
  <si>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</si>
  <si>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</si>
  <si>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</si>
  <si>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</si>
  <si>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</si>
  <si>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</si>
  <si>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</si>
  <si>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</si>
  <si>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</si>
  <si>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</si>
  <si>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</si>
  <si>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</si>
  <si>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</si>
  <si>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</si>
  <si>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</si>
  <si>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</si>
  <si>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</si>
  <si>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</si>
  <si>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</si>
  <si>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</si>
  <si>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</si>
  <si>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</si>
  <si>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</si>
  <si>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</si>
  <si>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</si>
  <si>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</si>
  <si>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</si>
  <si>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</si>
  <si>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</si>
  <si>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</si>
  <si>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</si>
  <si>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</si>
  <si>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</si>
  <si>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</si>
  <si>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</si>
  <si>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</si>
  <si>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</si>
  <si>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</si>
  <si>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</si>
  <si>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</si>
  <si>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</si>
  <si>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</si>
  <si>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</si>
  <si>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</si>
  <si>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</si>
  <si>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</si>
  <si>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</si>
  <si>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</si>
  <si>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</si>
  <si>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</si>
  <si>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</si>
  <si>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</si>
  <si>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</si>
  <si>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</si>
  <si>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</si>
  <si>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</si>
  <si>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</si>
  <si>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</si>
  <si>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</si>
  <si>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</si>
  <si>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</si>
  <si>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</si>
  <si>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</si>
  <si>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</si>
  <si>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</si>
  <si>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</si>
  <si>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</si>
  <si>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</si>
  <si>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</si>
  <si>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</si>
  <si>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</si>
  <si>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</si>
  <si>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</si>
  <si>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</si>
  <si>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</si>
  <si>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</si>
  <si>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</si>
  <si>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</si>
  <si>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</si>
  <si>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</si>
  <si>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</si>
  <si>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</si>
  <si>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</si>
  <si>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</si>
  <si>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</si>
  <si>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</si>
  <si>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</si>
  <si>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</si>
  <si>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</si>
  <si>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</si>
  <si>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</si>
  <si>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</si>
  <si>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</si>
  <si>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</si>
  <si>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</si>
  <si>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</si>
  <si>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</si>
  <si>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</si>
  <si>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</si>
  <si>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</si>
  <si>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</si>
  <si>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</si>
  <si>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</si>
  <si>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</si>
  <si>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</si>
  <si>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</si>
  <si>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</si>
  <si>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</si>
  <si>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</si>
  <si>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</si>
  <si>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</si>
  <si>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</si>
  <si>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</si>
  <si>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</si>
  <si>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</si>
  <si>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</si>
  <si>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</si>
  <si>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</si>
  <si>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</si>
  <si>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</si>
  <si>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</si>
  <si>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</si>
  <si>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</si>
  <si>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</si>
  <si>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</si>
  <si>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</si>
  <si>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</si>
  <si>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</si>
  <si>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</si>
  <si>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</si>
  <si>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</si>
  <si>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</si>
  <si>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</si>
  <si>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</si>
  <si>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</si>
  <si>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</si>
  <si>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</si>
  <si>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</si>
  <si>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</si>
  <si>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</si>
  <si>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</si>
  <si>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</si>
  <si>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</si>
  <si>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</si>
  <si>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</si>
  <si>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</si>
  <si>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</si>
  <si>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</si>
  <si>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</si>
  <si>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</si>
  <si>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</si>
  <si>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</si>
  <si>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</si>
  <si>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</si>
  <si>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</si>
  <si>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</si>
  <si>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</si>
  <si>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</si>
  <si>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</si>
  <si>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</si>
  <si>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</si>
  <si>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</si>
  <si>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</si>
  <si>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</si>
  <si>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</si>
  <si>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</si>
  <si>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</si>
  <si>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</si>
  <si>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</si>
  <si>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</si>
  <si>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</si>
  <si>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</si>
  <si>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</si>
  <si>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</si>
  <si>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</si>
  <si>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</si>
  <si>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</si>
  <si>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</si>
  <si>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</si>
  <si>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</si>
  <si>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</si>
  <si>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</si>
  <si>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</si>
  <si>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</si>
  <si>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</si>
  <si>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</si>
  <si>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</si>
  <si>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</si>
  <si>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</si>
  <si>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</si>
  <si>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</si>
  <si>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</si>
  <si>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</si>
  <si>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</si>
  <si>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</si>
  <si>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</si>
  <si>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</si>
  <si>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</si>
  <si>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</si>
  <si>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</si>
  <si>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</si>
  <si>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</si>
  <si>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</si>
  <si>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</si>
  <si>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</si>
  <si>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</si>
  <si>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</si>
  <si>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</si>
  <si>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</si>
  <si>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</si>
  <si>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</si>
  <si>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</si>
  <si>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</si>
  <si>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</si>
  <si>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</si>
  <si>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</si>
  <si>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</si>
  <si>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</si>
  <si>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</si>
  <si>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</si>
  <si>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</si>
  <si>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</si>
  <si>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</si>
  <si>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</si>
  <si>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</si>
  <si>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</si>
  <si>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</si>
  <si>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</si>
  <si>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</si>
  <si>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</si>
  <si>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</si>
  <si>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</si>
  <si>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</si>
  <si>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</si>
  <si>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</si>
  <si>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</si>
  <si>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</si>
  <si>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</si>
  <si>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</si>
  <si>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</si>
  <si>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</si>
  <si>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</si>
  <si>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</si>
  <si>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</si>
  <si>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</si>
  <si>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</si>
  <si>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</si>
  <si>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</si>
  <si>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</si>
  <si>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</si>
  <si>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</si>
  <si>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</si>
  <si>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</si>
  <si>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</si>
  <si>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</si>
  <si>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</si>
  <si>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</si>
  <si>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</si>
  <si>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</si>
  <si>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</si>
  <si>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</si>
  <si>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</si>
  <si>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</si>
  <si>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</si>
  <si>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</si>
  <si>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</si>
  <si>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</si>
  <si>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</si>
  <si>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</si>
  <si>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</si>
  <si>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</si>
  <si>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</si>
  <si>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</si>
  <si>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</si>
  <si>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</si>
  <si>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</si>
  <si>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</si>
  <si>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</si>
  <si>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</si>
  <si>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</si>
  <si>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</si>
  <si>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</si>
  <si>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</si>
  <si>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</si>
  <si>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</si>
  <si>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</si>
  <si>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</si>
  <si>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</si>
  <si>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</si>
  <si>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</si>
  <si>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</si>
  <si>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</si>
  <si>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</si>
  <si>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</si>
  <si>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</si>
  <si>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</si>
  <si>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</si>
  <si>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</si>
  <si>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</si>
  <si>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</si>
  <si>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</si>
  <si>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</si>
  <si>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</si>
  <si>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</si>
  <si>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</si>
  <si>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</si>
  <si>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</si>
  <si>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</si>
  <si>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</si>
  <si>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</si>
  <si>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</si>
  <si>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</si>
  <si>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</si>
  <si>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</si>
  <si>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</si>
  <si>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</si>
  <si>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</si>
  <si>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</si>
  <si>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</si>
  <si>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</si>
  <si>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</si>
  <si>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</si>
  <si>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</si>
  <si>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</si>
  <si>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</si>
  <si>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</si>
  <si>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</si>
  <si>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</si>
  <si>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</si>
  <si>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</si>
  <si>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</si>
  <si>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</si>
  <si>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</si>
  <si>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</si>
  <si>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</si>
  <si>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</si>
  <si>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</si>
  <si>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</si>
  <si>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</si>
  <si>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</si>
  <si>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</si>
  <si>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</si>
  <si>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</si>
  <si>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</si>
  <si>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</si>
  <si>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</si>
  <si>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</si>
  <si>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</si>
  <si>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</si>
  <si>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</si>
  <si>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</si>
  <si>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</si>
  <si>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</si>
  <si>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</si>
  <si>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</si>
  <si>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</si>
  <si>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</si>
  <si>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</si>
  <si>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</si>
  <si>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</si>
  <si>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</si>
  <si>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</si>
  <si>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</si>
  <si>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</si>
  <si>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</si>
  <si>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</si>
  <si>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</si>
  <si>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</si>
  <si>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</si>
  <si>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</si>
  <si>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</si>
  <si>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</si>
  <si>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</si>
  <si>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</si>
  <si>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</si>
  <si>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</si>
  <si>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</si>
  <si>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</si>
  <si>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</si>
  <si>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</si>
  <si>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</si>
  <si>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</si>
  <si>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</si>
  <si>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</si>
  <si>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</si>
  <si>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</si>
  <si>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</si>
  <si>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</si>
  <si>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</si>
  <si>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</si>
  <si>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</si>
  <si>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</si>
  <si>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</si>
  <si>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</si>
  <si>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</si>
  <si>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</si>
  <si>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</si>
  <si>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</si>
  <si>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</si>
  <si>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</si>
  <si>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</si>
  <si>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</si>
  <si>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</si>
  <si>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</si>
  <si>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</si>
  <si>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</si>
  <si>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</si>
  <si>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</si>
  <si>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</si>
  <si>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</si>
  <si>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</si>
  <si>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</si>
  <si>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</si>
  <si>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</si>
  <si>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</si>
  <si>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</si>
  <si>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</si>
  <si>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</si>
  <si>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</si>
  <si>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</si>
  <si>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</si>
  <si>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</si>
  <si>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</si>
  <si>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</si>
  <si>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</si>
  <si>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</si>
  <si>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</si>
  <si>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</si>
  <si>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</si>
  <si>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</si>
  <si>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</si>
  <si>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</si>
  <si>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</si>
  <si>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</si>
  <si>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</si>
  <si>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</si>
  <si>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</si>
  <si>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</si>
  <si>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</si>
  <si>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</si>
  <si>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</si>
  <si>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</si>
  <si>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</si>
  <si>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</si>
  <si>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</si>
  <si>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</si>
  <si>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</si>
  <si>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</si>
  <si>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</si>
  <si>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</si>
  <si>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</si>
  <si>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</si>
  <si>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</si>
  <si>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</si>
  <si>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</si>
  <si>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</si>
  <si>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</si>
  <si>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</si>
  <si>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</si>
  <si>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</si>
  <si>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</si>
  <si>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</si>
  <si>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</si>
  <si>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</si>
  <si>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</si>
  <si>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</si>
  <si>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</si>
  <si>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</si>
  <si>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</si>
  <si>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</si>
  <si>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</si>
  <si>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</si>
  <si>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</si>
  <si>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</si>
  <si>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</si>
  <si>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</si>
  <si>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</si>
  <si>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</si>
  <si>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</si>
  <si>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</si>
  <si>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</si>
  <si>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</si>
  <si>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</si>
  <si>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</si>
  <si>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</si>
  <si>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</si>
  <si>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</si>
  <si>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</si>
  <si>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</si>
  <si>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</si>
  <si>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</si>
  <si>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</si>
  <si>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</si>
  <si>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</si>
  <si>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</si>
  <si>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</si>
  <si>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</si>
  <si>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</si>
  <si>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</si>
  <si>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</si>
  <si>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</si>
  <si>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</si>
  <si>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</si>
  <si>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</si>
  <si>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</si>
  <si>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</si>
  <si>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</si>
  <si>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</si>
  <si>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</si>
  <si>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</si>
  <si>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</si>
  <si>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</si>
  <si>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</si>
  <si>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</si>
  <si>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</si>
  <si>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</si>
  <si>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</si>
  <si>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</si>
  <si>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</si>
  <si>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</si>
  <si>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</si>
  <si>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</si>
  <si>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</si>
  <si>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</si>
  <si>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</si>
  <si>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</si>
  <si>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</si>
  <si>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</si>
  <si>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</si>
  <si>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</si>
  <si>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</si>
  <si>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</si>
  <si>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</si>
  <si>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</si>
  <si>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</si>
  <si>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</si>
  <si>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</si>
  <si>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</si>
  <si>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</si>
  <si>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</si>
  <si>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</si>
  <si>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</si>
  <si>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</si>
  <si>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</si>
  <si>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</si>
  <si>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</si>
  <si>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</si>
  <si>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</si>
  <si>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</si>
  <si>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</si>
  <si>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</si>
  <si>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</si>
  <si>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</si>
  <si>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</si>
  <si>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</si>
  <si>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</si>
  <si>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</si>
  <si>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</si>
  <si>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</si>
  <si>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</si>
  <si>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</si>
  <si>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</si>
  <si>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</si>
  <si>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</si>
  <si>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</si>
  <si>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</si>
  <si>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</si>
  <si>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</si>
  <si>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</si>
  <si>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</si>
  <si>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</si>
  <si>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</si>
  <si>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</si>
  <si>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</si>
  <si>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</si>
  <si>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</si>
  <si>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</si>
  <si>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</si>
  <si>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</si>
  <si>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</si>
  <si>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</si>
  <si>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</si>
  <si>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</si>
  <si>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</si>
  <si>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</si>
  <si>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</si>
  <si>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</si>
  <si>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</si>
  <si>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</si>
  <si>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</si>
  <si>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</si>
  <si>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</si>
  <si>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</si>
  <si>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</si>
  <si>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</si>
  <si>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</si>
  <si>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</si>
  <si>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</si>
  <si>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</si>
  <si>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</si>
  <si>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</si>
  <si>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</si>
  <si>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</si>
  <si>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</si>
  <si>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</si>
  <si>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</si>
  <si>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</si>
  <si>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</si>
  <si>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</si>
  <si>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</si>
  <si>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</si>
  <si>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</si>
  <si>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</si>
  <si>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</si>
  <si>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</si>
  <si>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</si>
  <si>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</si>
  <si>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</si>
  <si>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</si>
  <si>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</si>
  <si>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</si>
  <si>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</si>
  <si>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</si>
  <si>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</si>
  <si>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</si>
  <si>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</si>
  <si>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</si>
  <si>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</si>
  <si>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</si>
  <si>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</si>
  <si>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</si>
  <si>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</si>
  <si>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</si>
  <si>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</si>
  <si>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</si>
  <si>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</si>
  <si>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</si>
  <si>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</si>
  <si>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</si>
  <si>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</si>
  <si>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</si>
  <si>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</si>
  <si>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</si>
  <si>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</si>
  <si>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</si>
  <si>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</si>
  <si>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</si>
  <si>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</si>
  <si>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</si>
  <si>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</si>
  <si>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</si>
  <si>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</si>
  <si>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</si>
  <si>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</si>
  <si>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</si>
  <si>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</si>
  <si>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</si>
  <si>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</si>
  <si>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</si>
  <si>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</si>
  <si>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</si>
  <si>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</si>
  <si>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</si>
  <si>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</si>
  <si>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</si>
  <si>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</si>
  <si>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</si>
  <si>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</si>
  <si>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</si>
  <si>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</si>
  <si>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</si>
  <si>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</si>
  <si>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</si>
  <si>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</si>
  <si>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</si>
  <si>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</si>
  <si>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</si>
  <si>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</si>
  <si>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</si>
  <si>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</si>
  <si>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</si>
  <si>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</si>
  <si>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</si>
  <si>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</si>
  <si>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</si>
  <si>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</si>
  <si>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</si>
  <si>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</si>
  <si>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</si>
  <si>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</si>
  <si>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</si>
  <si>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</si>
  <si>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</si>
  <si>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</si>
  <si>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</si>
  <si>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</si>
  <si>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</si>
  <si>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</si>
  <si>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</si>
  <si>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</si>
  <si>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</si>
  <si>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</si>
  <si>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</si>
  <si>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</si>
  <si>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</si>
  <si>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</si>
  <si>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</si>
  <si>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</si>
  <si>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</si>
  <si>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</si>
  <si>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</si>
  <si>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</si>
  <si>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</si>
  <si>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</si>
  <si>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</si>
  <si>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</si>
  <si>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</si>
  <si>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</si>
  <si>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</si>
  <si>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</si>
  <si>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</si>
  <si>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</si>
  <si>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</si>
  <si>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</si>
  <si>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</si>
  <si>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</si>
  <si>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</si>
  <si>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</si>
  <si>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</si>
  <si>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</si>
  <si>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</si>
  <si>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</si>
  <si>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</si>
  <si>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</si>
  <si>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</si>
  <si>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</si>
  <si>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</si>
  <si>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</si>
  <si>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</si>
  <si>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</si>
  <si>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</si>
  <si>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</si>
  <si>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</si>
  <si>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</si>
  <si>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</si>
  <si>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</si>
  <si>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</si>
  <si>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</si>
  <si>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</si>
  <si>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</si>
  <si>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</si>
  <si>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</si>
  <si>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</si>
  <si>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</si>
  <si>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</si>
  <si>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</si>
  <si>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</si>
  <si>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</si>
  <si>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</si>
  <si>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</si>
  <si>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</si>
  <si>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</si>
  <si>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</si>
  <si>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</si>
  <si>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</si>
  <si>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</si>
  <si>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</si>
  <si>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</si>
  <si>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</si>
  <si>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</si>
  <si>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</si>
  <si>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</si>
  <si>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</si>
  <si>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</si>
  <si>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</si>
  <si>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</si>
  <si>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</si>
  <si>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</si>
  <si>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</si>
  <si>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</si>
  <si>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</si>
  <si>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</si>
  <si>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</si>
  <si>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</si>
  <si>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</si>
  <si>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</si>
  <si>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</si>
  <si>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</si>
  <si>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</si>
  <si>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</si>
  <si>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</si>
  <si>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</si>
  <si>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</si>
  <si>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</si>
  <si>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</si>
  <si>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</si>
  <si>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</si>
  <si>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</si>
  <si>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</si>
  <si>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</si>
  <si>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</si>
  <si>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</si>
  <si>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</si>
  <si>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</si>
  <si>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</si>
  <si>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</si>
  <si>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</si>
  <si>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</si>
  <si>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</si>
  <si>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</si>
  <si>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</si>
  <si>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</si>
  <si>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</si>
  <si>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</si>
  <si>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</si>
  <si>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</si>
  <si>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</si>
  <si>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</si>
  <si>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</si>
  <si>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</si>
  <si>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</si>
  <si>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</si>
  <si>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</si>
  <si>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</si>
  <si>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</si>
  <si>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</si>
  <si>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</si>
  <si>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</si>
  <si>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</si>
  <si>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</si>
  <si>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</si>
  <si>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</si>
  <si>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</si>
  <si>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</si>
  <si>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</si>
  <si>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</si>
  <si>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</si>
  <si>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</si>
  <si>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</si>
  <si>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</si>
  <si>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</si>
  <si>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</si>
  <si>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</si>
  <si>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</si>
  <si>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</si>
  <si>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</si>
  <si>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</si>
  <si>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</si>
  <si>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</si>
  <si>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</si>
  <si>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</si>
  <si>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</si>
  <si>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</si>
  <si>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</si>
  <si>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</si>
  <si>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</si>
  <si>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</si>
  <si>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</si>
  <si>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</si>
  <si>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</si>
  <si>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</si>
  <si>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</si>
  <si>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</si>
  <si>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</si>
  <si>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</si>
  <si>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</si>
  <si>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</si>
  <si>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</si>
  <si>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</si>
  <si>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</si>
  <si>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</si>
  <si>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</si>
  <si>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</si>
  <si>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</si>
  <si>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</si>
  <si>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</si>
  <si>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</si>
  <si>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</si>
  <si>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</si>
  <si>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</si>
  <si>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</si>
  <si>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</si>
  <si>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</si>
  <si>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</si>
  <si>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</si>
  <si>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</si>
  <si>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</si>
  <si>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</si>
  <si>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</si>
  <si>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</si>
  <si>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</si>
  <si>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</si>
  <si>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</si>
  <si>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</si>
  <si>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</si>
  <si>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</si>
  <si>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</si>
  <si>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</si>
  <si>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</si>
  <si>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</si>
  <si>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</si>
  <si>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</si>
  <si>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</si>
  <si>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</si>
  <si>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</si>
  <si>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</si>
  <si>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</si>
  <si>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</si>
  <si>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</si>
  <si>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</si>
  <si>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</si>
  <si>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</si>
  <si>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</si>
  <si>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</si>
  <si>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</si>
  <si>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</si>
  <si>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</si>
  <si>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</si>
  <si>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</si>
  <si>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</si>
  <si>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</si>
  <si>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</si>
  <si>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</si>
  <si>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</si>
  <si>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</si>
  <si>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</si>
  <si>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</si>
  <si>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</si>
  <si>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</si>
  <si>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</si>
  <si>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</si>
  <si>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</si>
  <si>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</si>
  <si>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</si>
  <si>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</si>
  <si>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</si>
  <si>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</si>
  <si>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</si>
  <si>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</si>
  <si>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</si>
  <si>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</si>
  <si>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</si>
  <si>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</si>
  <si>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</si>
  <si>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</si>
  <si>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</si>
  <si>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</si>
  <si>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</si>
  <si>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</si>
  <si>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</si>
  <si>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</si>
  <si>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</si>
  <si>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</si>
  <si>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</si>
  <si>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</si>
  <si>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</si>
  <si>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</si>
  <si>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</si>
  <si>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</si>
  <si>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</si>
  <si>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</si>
  <si>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</si>
  <si>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</si>
  <si>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</si>
  <si>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</si>
  <si>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</si>
  <si>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</si>
  <si>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</si>
  <si>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</si>
  <si>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</si>
  <si>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</si>
  <si>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</si>
  <si>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</si>
  <si>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</si>
  <si>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</si>
  <si>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</si>
  <si>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</si>
  <si>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</si>
  <si>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</si>
  <si>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</si>
  <si>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</si>
  <si>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</si>
  <si>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</si>
  <si>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</si>
  <si>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</si>
  <si>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</si>
  <si>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</si>
  <si>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</si>
  <si>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</si>
  <si>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</si>
  <si>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</si>
  <si>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</si>
  <si>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</si>
  <si>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</si>
  <si>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</si>
  <si>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</si>
  <si>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</si>
  <si>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</si>
  <si>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</si>
  <si>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</si>
  <si>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</si>
  <si>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</si>
  <si>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</si>
  <si>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</si>
  <si>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</si>
  <si>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</si>
  <si>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</si>
  <si>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</si>
  <si>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</si>
  <si>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</si>
  <si>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</si>
  <si>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</si>
  <si>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</si>
  <si>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</si>
  <si>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</si>
  <si>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</si>
  <si>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</si>
  <si>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</si>
  <si>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</si>
  <si>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</si>
  <si>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</si>
  <si>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</si>
  <si>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</si>
  <si>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</si>
  <si>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</si>
  <si>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</si>
  <si>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</si>
  <si>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</si>
  <si>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</si>
  <si>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</si>
  <si>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</si>
  <si>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</si>
  <si>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</si>
  <si>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</si>
  <si>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</si>
  <si>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</si>
  <si>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</si>
  <si>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</si>
  <si>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</si>
  <si>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</si>
  <si>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</si>
  <si>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</si>
  <si>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</si>
  <si>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</si>
  <si>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</si>
  <si>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</si>
  <si>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</si>
  <si>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</si>
  <si>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</si>
  <si>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</si>
  <si>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</si>
  <si>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</si>
  <si>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</si>
  <si>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</si>
  <si>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</si>
  <si>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</si>
  <si>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</si>
  <si>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</si>
  <si>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</si>
  <si>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</si>
  <si>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</si>
  <si>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</si>
  <si>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</si>
  <si>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</si>
  <si>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</si>
  <si>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</si>
  <si>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</si>
  <si>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</si>
  <si>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</si>
  <si>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</si>
  <si>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</si>
  <si>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</si>
  <si>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</si>
  <si>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</si>
  <si>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</si>
  <si>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</si>
  <si>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</si>
  <si>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</si>
  <si>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</si>
  <si>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</si>
  <si>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</si>
  <si>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</si>
  <si>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</si>
  <si>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</si>
  <si>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</si>
  <si>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</si>
  <si>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</si>
  <si>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</si>
  <si>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</si>
  <si>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</si>
  <si>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</si>
  <si>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</si>
  <si>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</si>
  <si>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</si>
  <si>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</si>
  <si>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</si>
  <si>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</si>
  <si>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</si>
  <si>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</si>
  <si>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</si>
  <si>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</si>
  <si>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</si>
  <si>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</si>
  <si>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</si>
  <si>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</si>
  <si>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</si>
  <si>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</si>
  <si>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</si>
  <si>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</si>
  <si>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</si>
  <si>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</si>
  <si>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</si>
  <si>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</si>
  <si>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</si>
  <si>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</si>
  <si>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</si>
  <si>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</si>
  <si>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</si>
  <si>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</si>
  <si>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</si>
  <si>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</si>
  <si>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</si>
  <si>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</si>
  <si>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</si>
  <si>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</si>
  <si>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</si>
  <si>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</si>
  <si>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</si>
  <si>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</si>
  <si>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</si>
  <si>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</si>
  <si>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</si>
  <si>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</si>
  <si>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</si>
  <si>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</si>
  <si>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</si>
  <si>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</si>
  <si>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</si>
  <si>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</si>
  <si>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</si>
  <si>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</si>
  <si>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</si>
  <si>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</si>
  <si>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</si>
  <si>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</si>
  <si>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</si>
  <si>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</si>
  <si>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</si>
  <si>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</si>
  <si>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</si>
  <si>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</si>
  <si>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</si>
  <si>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</si>
  <si>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</si>
  <si>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</si>
  <si>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</si>
  <si>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</si>
  <si>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</si>
  <si>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</si>
  <si>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</si>
  <si>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</si>
  <si>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</si>
  <si>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</si>
  <si>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</si>
  <si>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</si>
  <si>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</si>
  <si>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</si>
  <si>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</si>
  <si>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</si>
  <si>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</si>
  <si>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</si>
  <si>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</si>
  <si>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</si>
  <si>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</si>
  <si>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</si>
  <si>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</si>
  <si>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</si>
  <si>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</si>
  <si>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</si>
  <si>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</si>
  <si>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</si>
  <si>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</si>
  <si>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</si>
  <si>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</si>
  <si>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</si>
  <si>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</si>
  <si>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</si>
  <si>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</si>
  <si>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</si>
  <si>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</si>
  <si>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</si>
  <si>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</si>
  <si>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</si>
  <si>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</si>
  <si>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</si>
  <si>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</si>
  <si>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</si>
  <si>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</si>
  <si>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</si>
  <si>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</si>
  <si>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</si>
  <si>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</si>
  <si>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</si>
  <si>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</si>
  <si>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</si>
  <si>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</si>
  <si>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</si>
  <si>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</si>
  <si>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</si>
  <si>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</si>
  <si>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</si>
  <si>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</si>
  <si>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</si>
  <si>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</si>
  <si>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</si>
  <si>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</si>
  <si>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</si>
  <si>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</si>
  <si>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</si>
  <si>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</si>
  <si>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</si>
  <si>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</si>
  <si>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</si>
  <si>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</si>
  <si>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</si>
  <si>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</si>
  <si>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</si>
  <si>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</si>
  <si>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</si>
  <si>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</si>
  <si>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</si>
  <si>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</si>
  <si>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</si>
  <si>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</si>
  <si>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</si>
  <si>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</si>
  <si>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</si>
  <si>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</si>
  <si>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</si>
  <si>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</si>
  <si>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</si>
  <si>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</si>
  <si>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</si>
  <si>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</si>
  <si>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</si>
  <si>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</si>
  <si>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</si>
  <si>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</si>
  <si>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</si>
  <si>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</si>
  <si>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</si>
  <si>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</si>
  <si>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</si>
  <si>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</si>
  <si>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</si>
  <si>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</si>
  <si>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</si>
  <si>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</si>
  <si>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</si>
  <si>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</si>
  <si>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</si>
  <si>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</si>
  <si>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</si>
  <si>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</si>
  <si>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</si>
  <si>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</si>
  <si>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</si>
  <si>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</si>
  <si>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</si>
  <si>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</si>
  <si>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</si>
  <si>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</si>
  <si>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</si>
  <si>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</si>
  <si>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</si>
  <si>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</si>
  <si>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</si>
  <si>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</si>
  <si>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</si>
  <si>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</si>
  <si>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</si>
  <si>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</si>
  <si>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</si>
  <si>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</si>
  <si>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</si>
  <si>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</si>
  <si>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</si>
  <si>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</si>
  <si>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</si>
  <si>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</si>
  <si>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</si>
  <si>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</si>
  <si>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</si>
  <si>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</si>
  <si>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</si>
  <si>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</si>
  <si>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</si>
  <si>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</si>
  <si>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</si>
  <si>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</si>
  <si>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</si>
  <si>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</si>
  <si>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</si>
  <si>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</si>
  <si>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</si>
  <si>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</si>
  <si>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</si>
  <si>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</si>
  <si>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</si>
  <si>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</si>
  <si>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</si>
  <si>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</si>
  <si>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</si>
  <si>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</si>
  <si>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</si>
  <si>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</si>
  <si>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</si>
  <si>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</si>
  <si>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</si>
  <si>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</si>
  <si>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</si>
  <si>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</si>
  <si>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</si>
  <si>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</si>
  <si>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</si>
  <si>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</si>
  <si>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</si>
  <si>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</si>
  <si>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</si>
  <si>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</si>
  <si>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</si>
  <si>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</si>
  <si>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</si>
  <si>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</si>
  <si>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</si>
  <si>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</si>
  <si>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</si>
  <si>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</si>
  <si>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</si>
  <si>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</si>
  <si>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</si>
  <si>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</si>
  <si>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</si>
  <si>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</si>
  <si>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</si>
  <si>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</si>
  <si>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</si>
  <si>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</si>
  <si>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</si>
  <si>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</si>
  <si>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</si>
  <si>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</si>
  <si>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</si>
  <si>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</si>
  <si>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</si>
  <si>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</si>
  <si>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</si>
  <si>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</si>
  <si>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</si>
  <si>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</si>
  <si>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</si>
  <si>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</si>
  <si>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</si>
  <si>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</si>
  <si>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</si>
  <si>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</si>
  <si>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</si>
  <si>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</si>
  <si>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</si>
  <si>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</si>
  <si>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</si>
  <si>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</si>
  <si>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</si>
  <si>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</si>
  <si>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</si>
  <si>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</si>
  <si>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</si>
  <si>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</si>
  <si>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</si>
  <si>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</si>
  <si>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</si>
  <si>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</si>
  <si>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</si>
  <si>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</si>
  <si>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</si>
  <si>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</si>
  <si>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</si>
  <si>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</si>
  <si>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</si>
  <si>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</si>
  <si>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</si>
  <si>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</si>
  <si>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</si>
  <si>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</si>
  <si>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</si>
  <si>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</si>
  <si>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</si>
  <si>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</si>
  <si>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</si>
  <si>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</si>
  <si>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</si>
  <si>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</si>
  <si>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</si>
  <si>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</si>
  <si>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</si>
  <si>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</si>
  <si>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</si>
  <si>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</si>
  <si>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</si>
  <si>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</si>
  <si>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</si>
  <si>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</si>
  <si>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</si>
  <si>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</si>
  <si>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</si>
  <si>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</si>
  <si>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</si>
  <si>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</si>
  <si>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</si>
  <si>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</si>
  <si>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</si>
  <si>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</si>
  <si>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</si>
  <si>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</si>
  <si>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</si>
  <si>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</si>
  <si>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</si>
  <si>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</si>
  <si>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</si>
  <si>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</si>
  <si>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</si>
  <si>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</si>
  <si>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</si>
  <si>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</si>
  <si>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</si>
  <si>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</si>
  <si>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</si>
  <si>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</si>
  <si>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</si>
  <si>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</si>
  <si>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</si>
  <si>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</si>
  <si>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</si>
  <si>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</si>
  <si>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</si>
  <si>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</si>
  <si>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</si>
  <si>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</si>
  <si>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</si>
  <si>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</si>
  <si>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</si>
  <si>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</si>
  <si>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</si>
  <si>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</si>
  <si>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</si>
  <si>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</si>
  <si>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</si>
  <si>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</si>
  <si>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</si>
  <si>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</si>
  <si>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</si>
  <si>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</si>
  <si>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</si>
  <si>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</si>
  <si>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</si>
  <si>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</si>
  <si>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</si>
  <si>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</si>
  <si>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</si>
  <si>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</si>
  <si>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</si>
  <si>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</si>
  <si>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</si>
  <si>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</si>
  <si>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</si>
  <si>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</si>
  <si>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</si>
  <si>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</si>
  <si>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</si>
  <si>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</si>
  <si>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</si>
  <si>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</si>
  <si>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</si>
  <si>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</si>
  <si>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</si>
  <si>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</si>
  <si>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</si>
  <si>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</si>
  <si>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</si>
  <si>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</si>
  <si>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</si>
  <si>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</si>
  <si>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</si>
  <si>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</si>
  <si>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</si>
  <si>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</si>
  <si>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</si>
  <si>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</si>
  <si>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</si>
  <si>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</si>
  <si>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</si>
  <si>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</si>
  <si>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</si>
  <si>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</si>
  <si>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</si>
  <si>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</si>
  <si>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</si>
  <si>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</si>
  <si>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</si>
  <si>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</si>
  <si>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</si>
  <si>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</si>
  <si>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</si>
  <si>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</si>
  <si>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</si>
  <si>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</si>
  <si>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</si>
  <si>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</si>
  <si>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</si>
  <si>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</si>
  <si>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</si>
  <si>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</si>
  <si>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</si>
  <si>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</si>
  <si>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</si>
  <si>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</si>
  <si>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</si>
  <si>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</si>
  <si>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</si>
  <si>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</si>
  <si>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</si>
  <si>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</si>
  <si>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</si>
  <si>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</si>
  <si>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</si>
  <si>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</si>
  <si>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</si>
  <si>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</si>
  <si>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</si>
  <si>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</si>
  <si>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</si>
  <si>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</si>
  <si>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</si>
  <si>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</si>
  <si>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</si>
  <si>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</si>
  <si>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</si>
  <si>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</si>
  <si>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</si>
  <si>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</si>
  <si>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</si>
  <si>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</si>
  <si>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</si>
  <si>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</si>
  <si>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</si>
  <si>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</si>
  <si>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</si>
  <si>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</si>
  <si>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</si>
  <si>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</si>
  <si>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</si>
  <si>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</si>
  <si>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</si>
  <si>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</si>
  <si>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</si>
  <si>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</si>
  <si>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</si>
  <si>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</si>
  <si>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</si>
  <si>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</si>
  <si>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</si>
  <si>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</si>
  <si>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</si>
  <si>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</si>
  <si>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</si>
  <si>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</si>
  <si>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</si>
  <si>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</si>
  <si>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</si>
  <si>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</si>
  <si>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</si>
  <si>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</si>
  <si>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</si>
  <si>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</si>
  <si>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</si>
  <si>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</si>
  <si>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</si>
  <si>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</si>
  <si>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</si>
  <si>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</si>
  <si>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</si>
  <si>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</si>
  <si>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</si>
  <si>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</si>
  <si>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</si>
  <si>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</si>
  <si>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</si>
  <si>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</si>
  <si>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</si>
  <si>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</si>
  <si>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</si>
  <si>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</si>
  <si>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</si>
  <si>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</si>
  <si>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</si>
  <si>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</si>
  <si>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</si>
  <si>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</si>
  <si>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</si>
  <si>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</si>
  <si>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</si>
  <si>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</si>
  <si>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</si>
  <si>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</si>
  <si>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</si>
  <si>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</si>
  <si>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</si>
  <si>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</si>
  <si>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</si>
  <si>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</si>
  <si>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</si>
  <si>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</si>
  <si>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</si>
  <si>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</si>
  <si>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</si>
  <si>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</si>
  <si>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</si>
  <si>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</si>
  <si>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</si>
  <si>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</si>
  <si>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</si>
  <si>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</si>
  <si>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</si>
  <si>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</si>
  <si>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</si>
  <si>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</si>
  <si>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</si>
  <si>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</si>
  <si>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</si>
  <si>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</si>
  <si>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</si>
  <si>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</si>
  <si>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</si>
  <si>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</si>
  <si>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</si>
  <si>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</si>
  <si>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</si>
  <si>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</si>
  <si>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</si>
  <si>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</si>
  <si>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</si>
  <si>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</si>
  <si>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</si>
  <si>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</si>
  <si>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</si>
  <si>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</si>
  <si>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</si>
  <si>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</si>
  <si>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</si>
  <si>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</si>
  <si>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</si>
  <si>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</si>
  <si>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</si>
  <si>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</si>
  <si>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</si>
  <si>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</si>
  <si>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</si>
  <si>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</si>
  <si>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</si>
  <si>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</si>
  <si>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</si>
  <si>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</si>
  <si>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</si>
  <si>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</si>
  <si>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</si>
  <si>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</si>
  <si>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</si>
  <si>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</si>
  <si>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</si>
  <si>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</si>
  <si>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</si>
  <si>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</si>
  <si>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</si>
  <si>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</si>
  <si>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</si>
  <si>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</si>
  <si>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</si>
  <si>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</si>
  <si>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</si>
  <si>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</si>
  <si>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</si>
  <si>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</si>
  <si>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</si>
  <si>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</si>
  <si>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</si>
  <si>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</si>
  <si>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</si>
  <si>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</si>
  <si>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</si>
  <si>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</si>
  <si>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</si>
  <si>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</si>
  <si>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</si>
  <si>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</si>
  <si>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</si>
  <si>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</si>
  <si>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</si>
  <si>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</si>
  <si>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</si>
  <si>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</si>
  <si>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</si>
  <si>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</si>
  <si>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</si>
  <si>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</si>
  <si>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</si>
  <si>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</si>
  <si>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</si>
  <si>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</si>
  <si>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</si>
  <si>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</si>
  <si>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</si>
  <si>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</si>
  <si>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</si>
  <si>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</si>
  <si>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</si>
  <si>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</si>
  <si>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</si>
  <si>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</si>
  <si>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</si>
  <si>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</si>
  <si>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</si>
  <si>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</si>
  <si>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</si>
  <si>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</si>
  <si>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</si>
  <si>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</si>
  <si>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</si>
  <si>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</si>
  <si>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</si>
  <si>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</si>
  <si>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</si>
  <si>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</si>
  <si>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</si>
  <si>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</si>
  <si>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</si>
  <si>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</si>
  <si>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</si>
  <si>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</si>
  <si>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</si>
  <si>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</si>
  <si>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</si>
  <si>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</si>
  <si>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</si>
  <si>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</si>
  <si>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</si>
  <si>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</si>
  <si>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</si>
  <si>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</si>
  <si>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</si>
  <si>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</si>
  <si>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</si>
  <si>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</si>
  <si>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</si>
  <si>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</si>
  <si>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</si>
  <si>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</si>
  <si>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</si>
  <si>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</si>
  <si>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</si>
  <si>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</si>
  <si>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</si>
  <si>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</si>
  <si>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</si>
  <si>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</si>
  <si>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</si>
  <si>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</si>
  <si>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</si>
  <si>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</si>
  <si>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</si>
  <si>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</si>
  <si>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</si>
  <si>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</si>
  <si>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</si>
  <si>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</si>
  <si>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</si>
  <si>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</si>
  <si>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</si>
  <si>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</si>
  <si>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</si>
  <si>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</si>
  <si>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</si>
  <si>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</si>
  <si>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</si>
  <si>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</si>
  <si>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</si>
  <si>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</si>
  <si>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</si>
  <si>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</si>
  <si>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</si>
  <si>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</si>
  <si>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</si>
  <si>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</si>
  <si>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</si>
  <si>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</si>
  <si>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</si>
  <si>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</si>
  <si>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</si>
  <si>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</si>
  <si>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</si>
  <si>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</si>
  <si>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</si>
  <si>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</si>
  <si>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</si>
  <si>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</si>
  <si>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</si>
  <si>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</si>
  <si>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</si>
  <si>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</si>
  <si>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</si>
  <si>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</si>
  <si>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</si>
  <si>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</si>
  <si>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</si>
  <si>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</si>
  <si>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</si>
  <si>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</si>
  <si>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</si>
  <si>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</si>
  <si>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</si>
  <si>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</si>
  <si>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</si>
  <si>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</si>
  <si>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</si>
  <si>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</si>
  <si>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</si>
  <si>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</si>
  <si>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</si>
  <si>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</si>
  <si>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</si>
  <si>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</si>
  <si>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</si>
  <si>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</si>
  <si>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</si>
  <si>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</si>
  <si>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</si>
  <si>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</si>
  <si>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</si>
  <si>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</si>
  <si>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</si>
  <si>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</si>
  <si>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</si>
  <si>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</si>
  <si>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</si>
  <si>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</si>
  <si>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</si>
  <si>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</si>
  <si>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</si>
  <si>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</si>
  <si>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</si>
  <si>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</si>
  <si>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</si>
  <si>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</si>
  <si>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</si>
  <si>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</si>
  <si>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</si>
  <si>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</si>
  <si>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</si>
  <si>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</si>
  <si>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</si>
  <si>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</si>
  <si>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</si>
  <si>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</si>
  <si>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</si>
  <si>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</si>
  <si>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</si>
  <si>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</si>
  <si>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</si>
  <si>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</si>
  <si>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</si>
  <si>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</si>
  <si>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</si>
  <si>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</si>
  <si>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</si>
  <si>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</si>
  <si>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</si>
  <si>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</si>
  <si>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</si>
  <si>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</si>
  <si>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</si>
  <si>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</si>
  <si>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</si>
  <si>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</si>
  <si>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</si>
  <si>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</si>
  <si>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</si>
  <si>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</si>
  <si>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</si>
  <si>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</si>
  <si>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</si>
  <si>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</si>
  <si>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</si>
  <si>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</si>
  <si>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</si>
  <si>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</si>
  <si>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</si>
  <si>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</si>
  <si>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</si>
  <si>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</si>
  <si>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</si>
  <si>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</si>
  <si>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</si>
  <si>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</si>
  <si>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</si>
  <si>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</si>
  <si>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</si>
  <si>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</si>
  <si>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</si>
  <si>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</si>
  <si>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</si>
  <si>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</si>
  <si>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</si>
  <si>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</si>
  <si>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</si>
  <si>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</si>
  <si>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</si>
  <si>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</si>
  <si>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</si>
  <si>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</si>
  <si>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</si>
  <si>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</si>
  <si>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</si>
  <si>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</si>
  <si>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</si>
  <si>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</si>
  <si>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</si>
  <si>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</si>
  <si>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</si>
  <si>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</si>
  <si>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</si>
  <si>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</si>
  <si>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</si>
  <si>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</si>
  <si>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</si>
  <si>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</si>
  <si>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</si>
  <si>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</si>
  <si>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</si>
  <si>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</si>
  <si>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</si>
  <si>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</si>
  <si>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</si>
  <si>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</si>
  <si>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</si>
  <si>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</si>
  <si>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</si>
  <si>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</si>
  <si>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</si>
  <si>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</si>
  <si>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</si>
  <si>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</si>
  <si>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</si>
  <si>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</si>
  <si>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</si>
  <si>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</si>
  <si>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</si>
  <si>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</si>
  <si>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</si>
  <si>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</si>
  <si>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</si>
  <si>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</si>
  <si>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</si>
  <si>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</si>
  <si>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</si>
  <si>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</si>
  <si>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</si>
  <si>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</si>
  <si>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</si>
  <si>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</si>
  <si>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</si>
  <si>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</si>
  <si>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</si>
  <si>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</si>
  <si>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</si>
  <si>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</si>
  <si>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</si>
  <si>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</si>
  <si>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</si>
  <si>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</si>
  <si>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</si>
  <si>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</si>
  <si>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</si>
  <si>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</si>
  <si>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</si>
  <si>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</si>
  <si>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</si>
  <si>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</si>
  <si>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</si>
  <si>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</si>
  <si>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</si>
  <si>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</si>
  <si>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</si>
  <si>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</si>
  <si>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</si>
  <si>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</si>
  <si>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</si>
  <si>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</si>
  <si>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</si>
  <si>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</si>
  <si>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</si>
  <si>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</si>
  <si>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</si>
  <si>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</si>
  <si>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</si>
  <si>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</si>
  <si>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</si>
  <si>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</si>
  <si>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</si>
  <si>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</si>
  <si>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</si>
  <si>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</si>
  <si>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</si>
  <si>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</si>
  <si>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</si>
  <si>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</si>
  <si>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</si>
  <si>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</si>
  <si>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</si>
  <si>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</si>
  <si>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</si>
  <si>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</si>
  <si>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</si>
  <si>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</si>
  <si>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</si>
  <si>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</si>
  <si>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</si>
  <si>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</si>
  <si>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</si>
  <si>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</si>
  <si>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</si>
  <si>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</si>
  <si>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</si>
  <si>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</si>
  <si>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</si>
  <si>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</si>
  <si>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</si>
  <si>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</si>
  <si>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</si>
  <si>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</si>
  <si>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</si>
  <si>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</si>
  <si>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</si>
  <si>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</si>
  <si>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</si>
  <si>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</si>
  <si>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</si>
  <si>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</si>
  <si>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</si>
  <si>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</si>
  <si>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</si>
  <si>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</si>
  <si>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</si>
  <si>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</si>
  <si>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</si>
  <si>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</si>
  <si>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</si>
  <si>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</si>
  <si>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</si>
  <si>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</si>
  <si>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</si>
  <si>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</si>
  <si>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</si>
  <si>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</si>
  <si>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</si>
  <si>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</si>
  <si>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</si>
  <si>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</si>
  <si>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</si>
  <si>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</si>
  <si>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</si>
  <si>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</si>
  <si>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</si>
  <si>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</si>
  <si>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</si>
  <si>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</si>
  <si>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</si>
  <si>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</si>
  <si>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</si>
  <si>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</si>
  <si>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</si>
  <si>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</si>
  <si>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</si>
  <si>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</si>
  <si>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</si>
  <si>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</si>
  <si>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</si>
  <si>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</si>
  <si>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</si>
  <si>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</si>
  <si>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</si>
  <si>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</si>
  <si>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</si>
  <si>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</si>
  <si>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</si>
  <si>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</si>
  <si>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</si>
  <si>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</si>
  <si>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</si>
  <si>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</si>
  <si>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</si>
  <si>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</si>
  <si>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</si>
  <si>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</si>
  <si>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</si>
  <si>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</si>
  <si>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</si>
  <si>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</si>
  <si>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</si>
  <si>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</si>
  <si>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</si>
  <si>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</si>
  <si>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</si>
  <si>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</si>
  <si>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</si>
  <si>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</si>
  <si>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</si>
  <si>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</si>
  <si>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</si>
  <si>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</si>
  <si>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</si>
  <si>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</si>
  <si>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</si>
  <si>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</si>
  <si>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</si>
  <si>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</si>
  <si>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</si>
  <si>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</si>
  <si>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</si>
  <si>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</si>
  <si>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</si>
  <si>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</si>
  <si>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</si>
  <si>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</si>
  <si>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</si>
  <si>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</si>
  <si>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</si>
  <si>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</si>
  <si>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</si>
  <si>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</si>
  <si>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</si>
  <si>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</si>
  <si>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</si>
  <si>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</si>
  <si>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</si>
  <si>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</si>
  <si>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</si>
  <si>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</si>
  <si>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</si>
  <si>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</si>
  <si>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</si>
  <si>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</si>
  <si>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</si>
  <si>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</si>
  <si>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</si>
  <si>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</si>
  <si>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</si>
  <si>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</si>
  <si>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</si>
  <si>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</si>
  <si>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</si>
  <si>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</si>
  <si>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</si>
  <si>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</si>
  <si>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</si>
  <si>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</si>
  <si>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</si>
  <si>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</si>
  <si>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</si>
  <si>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</si>
  <si>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</si>
  <si>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</si>
  <si>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</si>
  <si>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</si>
  <si>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</si>
  <si>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</si>
  <si>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</si>
  <si>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</si>
  <si>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</si>
  <si>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</si>
  <si>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</si>
  <si>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</si>
  <si>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</si>
  <si>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</si>
  <si>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</si>
  <si>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</si>
  <si>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</si>
  <si>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</si>
  <si>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</si>
  <si>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</si>
  <si>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</si>
  <si>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</si>
  <si>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</si>
  <si>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</si>
  <si>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</si>
  <si>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</si>
  <si>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</si>
  <si>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</si>
  <si>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</si>
  <si>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</si>
  <si>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</si>
  <si>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</si>
  <si>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</si>
  <si>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</si>
  <si>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</si>
  <si>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</si>
  <si>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</si>
  <si>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</si>
  <si>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</si>
  <si>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</si>
  <si>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</si>
  <si>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</si>
  <si>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</si>
  <si>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</si>
  <si>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</si>
  <si>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</si>
  <si>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</si>
  <si>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</si>
  <si>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</si>
  <si>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</si>
  <si>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</si>
  <si>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</si>
  <si>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</si>
  <si>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</si>
  <si>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</si>
  <si>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</si>
  <si>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</si>
  <si>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</si>
  <si>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</si>
  <si>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</si>
  <si>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</si>
  <si>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</si>
  <si>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</si>
  <si>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</si>
  <si>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</si>
  <si>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</si>
  <si>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</si>
  <si>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</si>
  <si>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</si>
  <si>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</si>
  <si>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</si>
  <si>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</si>
  <si>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</si>
  <si>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</si>
  <si>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</si>
  <si>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</si>
  <si>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</si>
  <si>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</si>
  <si>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</si>
  <si>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</si>
  <si>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</si>
  <si>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</si>
  <si>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</si>
  <si>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</si>
  <si>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</si>
  <si>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</si>
  <si>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</si>
  <si>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</si>
  <si>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</si>
  <si>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</si>
  <si>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</si>
  <si>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</si>
  <si>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</si>
  <si>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</si>
  <si>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</si>
  <si>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</si>
  <si>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</si>
  <si>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</si>
  <si>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</si>
  <si>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</si>
  <si>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</si>
  <si>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</si>
  <si>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</si>
  <si>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</si>
  <si>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</si>
  <si>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</si>
  <si>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</si>
  <si>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</si>
  <si>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</si>
  <si>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</si>
  <si>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</si>
  <si>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</si>
  <si>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</si>
  <si>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</si>
  <si>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</si>
  <si>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</si>
  <si>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</si>
  <si>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</si>
  <si>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</si>
  <si>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</si>
  <si>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</si>
  <si>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</si>
  <si>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</si>
  <si>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</si>
  <si>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</si>
  <si>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</si>
  <si>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</si>
  <si>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</si>
  <si>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</si>
  <si>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</si>
  <si>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</si>
  <si>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</si>
  <si>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</si>
  <si>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</si>
  <si>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</si>
  <si>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</si>
  <si>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</si>
  <si>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</si>
  <si>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</si>
  <si>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</si>
  <si>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</si>
  <si>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</si>
  <si>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</si>
  <si>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</si>
  <si>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</si>
  <si>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</si>
  <si>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</si>
  <si>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</si>
  <si>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</si>
  <si>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</si>
  <si>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</si>
  <si>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</si>
  <si>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</si>
  <si>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</si>
  <si>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</si>
  <si>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</si>
  <si>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</si>
  <si>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</si>
  <si>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</si>
  <si>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</si>
  <si>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</si>
  <si>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</si>
  <si>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</si>
  <si>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</si>
  <si>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</si>
  <si>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</si>
  <si>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</si>
  <si>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</si>
  <si>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</si>
  <si>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</si>
  <si>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</si>
  <si>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</si>
  <si>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</si>
  <si>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</si>
  <si>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</si>
  <si>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</si>
  <si>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</si>
  <si>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</si>
  <si>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</si>
  <si>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</si>
  <si>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</si>
  <si>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</si>
  <si>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</si>
  <si>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</si>
  <si>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</si>
  <si>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</si>
  <si>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</si>
  <si>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</si>
  <si>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</si>
  <si>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</si>
  <si>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</si>
  <si>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</si>
  <si>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</si>
  <si>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</si>
  <si>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</si>
  <si>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</si>
  <si>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</si>
  <si>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</si>
  <si>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</si>
  <si>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</si>
  <si>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</si>
  <si>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</si>
  <si>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</si>
  <si>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</si>
  <si>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</si>
  <si>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</si>
  <si>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</si>
  <si>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</si>
  <si>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</si>
  <si>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</si>
  <si>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</si>
  <si>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</si>
  <si>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</si>
  <si>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</si>
  <si>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</si>
  <si>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</si>
  <si>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</si>
  <si>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</si>
  <si>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</si>
  <si>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</si>
  <si>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</si>
  <si>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</si>
  <si>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</si>
  <si>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</si>
  <si>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</si>
  <si>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</si>
  <si>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</si>
  <si>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</si>
  <si>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</si>
  <si>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</si>
  <si>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</si>
  <si>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</si>
  <si>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</si>
  <si>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</si>
  <si>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</si>
  <si>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</si>
  <si>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</si>
  <si>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</si>
  <si>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</si>
  <si>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</si>
  <si>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</si>
  <si>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</si>
  <si>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</si>
  <si>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</si>
  <si>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</si>
  <si>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</si>
  <si>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</si>
  <si>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</si>
  <si>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</si>
  <si>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</si>
  <si>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</si>
  <si>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</si>
  <si>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</si>
  <si>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</si>
  <si>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</si>
  <si>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</si>
  <si>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</si>
  <si>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</si>
  <si>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</si>
  <si>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</si>
  <si>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</si>
  <si>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</si>
  <si>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</si>
  <si>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</si>
  <si>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</si>
  <si>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</si>
  <si>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</si>
  <si>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</si>
  <si>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</si>
  <si>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</si>
  <si>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</si>
  <si>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</si>
  <si>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</si>
  <si>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</si>
  <si>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</si>
  <si>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</si>
  <si>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</si>
  <si>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</si>
  <si>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</si>
  <si>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</si>
  <si>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</si>
  <si>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</si>
  <si>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</si>
  <si>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</si>
  <si>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</si>
  <si>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</si>
  <si>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</si>
  <si>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</si>
  <si>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</si>
  <si>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</si>
  <si>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</si>
  <si>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</si>
  <si>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</si>
  <si>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</si>
  <si>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</si>
  <si>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</si>
  <si>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</si>
  <si>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</si>
  <si>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</si>
  <si>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</si>
  <si>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</si>
  <si>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</si>
  <si>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</si>
  <si>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</si>
  <si>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</si>
  <si>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</si>
  <si>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</si>
  <si>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</si>
  <si>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</si>
  <si>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</si>
  <si>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</si>
  <si>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</si>
  <si>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</si>
  <si>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</si>
  <si>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</si>
  <si>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</si>
  <si>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</si>
  <si>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</si>
  <si>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</si>
  <si>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</si>
  <si>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</si>
  <si>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</si>
  <si>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</si>
  <si>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</si>
  <si>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</si>
  <si>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</si>
  <si>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</si>
  <si>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</si>
  <si>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</si>
  <si>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</si>
  <si>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</si>
  <si>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</si>
  <si>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</si>
  <si>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</si>
  <si>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</si>
  <si>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</si>
  <si>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</si>
  <si>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</si>
  <si>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</si>
  <si>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</si>
  <si>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</si>
  <si>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</si>
  <si>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</si>
  <si>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</si>
  <si>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</si>
  <si>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</si>
  <si>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</si>
  <si>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</si>
  <si>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</si>
  <si>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</si>
  <si>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</si>
  <si>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</si>
  <si>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</si>
  <si>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</si>
  <si>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</si>
  <si>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</si>
  <si>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</si>
  <si>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</si>
  <si>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</si>
  <si>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</si>
  <si>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</si>
  <si>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</si>
  <si>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</si>
  <si>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</si>
  <si>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</si>
  <si>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</si>
  <si>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</si>
  <si>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</si>
  <si>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</si>
  <si>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</si>
  <si>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</si>
  <si>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</si>
  <si>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</si>
  <si>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</si>
  <si>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</si>
  <si>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</si>
  <si>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</si>
  <si>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</si>
  <si>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</si>
  <si>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</si>
  <si>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</si>
  <si>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</si>
  <si>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</si>
  <si>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</si>
  <si>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</si>
  <si>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</si>
  <si>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</si>
  <si>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</si>
  <si>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</si>
  <si>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</si>
  <si>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</si>
  <si>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</si>
  <si>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</si>
  <si>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</si>
  <si>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</si>
  <si>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</si>
  <si>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</si>
  <si>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</si>
  <si>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</si>
  <si>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</si>
  <si>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</si>
  <si>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</si>
  <si>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</si>
  <si>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</si>
  <si>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</si>
  <si>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</si>
  <si>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</si>
  <si>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</si>
  <si>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</si>
  <si>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</si>
  <si>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</si>
  <si>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</si>
  <si>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</si>
  <si>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</si>
  <si>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</si>
  <si>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</si>
  <si>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</si>
  <si>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</si>
  <si>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</si>
  <si>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</si>
  <si>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</si>
  <si>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</si>
  <si>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</si>
  <si>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</si>
  <si>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</si>
  <si>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</si>
  <si>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</si>
  <si>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</si>
  <si>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</si>
  <si>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</si>
  <si>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</si>
  <si>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</si>
  <si>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</si>
  <si>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</si>
  <si>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</si>
  <si>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</si>
  <si>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</si>
  <si>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</si>
  <si>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</si>
  <si>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</si>
  <si>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</si>
  <si>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</si>
  <si>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</si>
  <si>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</si>
  <si>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</si>
  <si>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</si>
  <si>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</si>
  <si>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</si>
  <si>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</si>
  <si>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</si>
  <si>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</si>
  <si>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</si>
  <si>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</si>
  <si>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</si>
  <si>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</si>
  <si>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</si>
  <si>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</si>
  <si>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</si>
  <si>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</si>
  <si>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</si>
  <si>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</si>
  <si>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</si>
  <si>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</si>
  <si>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</si>
  <si>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</si>
  <si>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</si>
  <si>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</si>
  <si>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</si>
  <si>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</si>
  <si>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</si>
  <si>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</si>
  <si>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</si>
  <si>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</si>
  <si>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</si>
  <si>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</si>
  <si>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</si>
  <si>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</si>
  <si>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</si>
  <si>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</si>
  <si>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</si>
  <si>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</si>
  <si>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</si>
  <si>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</si>
  <si>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</si>
  <si>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</si>
  <si>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</si>
  <si>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</si>
  <si>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</si>
  <si>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</si>
  <si>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</si>
  <si>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</si>
  <si>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</si>
  <si>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</si>
  <si>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</si>
  <si>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</si>
  <si>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</si>
  <si>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</si>
  <si>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</si>
  <si>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</si>
  <si>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</si>
  <si>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</si>
  <si>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</si>
  <si>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</si>
  <si>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</si>
  <si>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</si>
  <si>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</si>
  <si>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</si>
  <si>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</si>
  <si>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</si>
  <si>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</si>
  <si>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</si>
  <si>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</si>
  <si>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</si>
  <si>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</si>
  <si>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</si>
  <si>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</si>
  <si>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</si>
  <si>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</si>
  <si>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</si>
  <si>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</si>
  <si>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</si>
  <si>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</si>
  <si>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</si>
  <si>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</si>
  <si>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</si>
  <si>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</si>
  <si>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</si>
  <si>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</si>
  <si>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</si>
  <si>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</si>
  <si>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</si>
  <si>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</si>
  <si>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</si>
  <si>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</si>
  <si>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</si>
  <si>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</si>
  <si>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</si>
  <si>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</si>
  <si>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</si>
  <si>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</si>
  <si>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</si>
  <si>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</si>
  <si>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</si>
  <si>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</si>
  <si>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</si>
  <si>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</si>
  <si>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</si>
  <si>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</si>
  <si>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</si>
  <si>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</si>
  <si>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</si>
  <si>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</si>
  <si>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</si>
  <si>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</si>
  <si>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</si>
  <si>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</si>
  <si>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</si>
  <si>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</si>
  <si>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</si>
  <si>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</si>
  <si>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</si>
  <si>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</si>
  <si>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</si>
  <si>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</si>
  <si>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</si>
  <si>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</si>
  <si>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</si>
  <si>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</si>
  <si>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</si>
  <si>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</si>
  <si>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</si>
  <si>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</si>
  <si>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</si>
  <si>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</si>
  <si>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</si>
  <si>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</si>
  <si>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</si>
  <si>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</si>
  <si>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</si>
  <si>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</si>
  <si>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</si>
  <si>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</si>
  <si>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</si>
  <si>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</si>
  <si>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</si>
  <si>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</si>
  <si>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</si>
  <si>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</si>
  <si>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</si>
  <si>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</si>
  <si>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</si>
  <si>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</si>
  <si>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</si>
  <si>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</si>
  <si>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</si>
  <si>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</si>
  <si>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</si>
  <si>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</si>
  <si>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</si>
  <si>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</si>
  <si>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</si>
  <si>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</si>
  <si>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</si>
  <si>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</si>
  <si>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</si>
  <si>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</si>
  <si>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</si>
  <si>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</si>
  <si>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</si>
  <si>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</si>
  <si>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</si>
  <si>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</si>
  <si>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</si>
  <si>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</si>
  <si>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</si>
  <si>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</si>
  <si>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</si>
  <si>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</si>
  <si>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</si>
  <si>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</si>
  <si>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</si>
  <si>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</si>
  <si>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</si>
  <si>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</si>
  <si>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</si>
  <si>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</si>
  <si>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</si>
  <si>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</si>
  <si>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</si>
  <si>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</si>
  <si>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</si>
  <si>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</si>
  <si>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</si>
  <si>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</si>
  <si>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</si>
  <si>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</si>
  <si>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</si>
  <si>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</si>
  <si>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</si>
  <si>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</si>
  <si>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</si>
  <si>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</si>
  <si>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</si>
  <si>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</si>
  <si>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</si>
  <si>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</si>
  <si>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</si>
  <si>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</si>
  <si>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</si>
  <si>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</si>
  <si>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</si>
  <si>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</si>
  <si>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</si>
  <si>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</si>
  <si>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</si>
  <si>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</si>
  <si>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</si>
  <si>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</si>
  <si>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</si>
  <si>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</si>
  <si>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</si>
  <si>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</si>
  <si>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</si>
  <si>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</si>
  <si>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</si>
  <si>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</si>
  <si>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</si>
  <si>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</si>
  <si>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</si>
  <si>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</si>
  <si>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</si>
  <si>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</si>
  <si>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</si>
  <si>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</si>
  <si>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</si>
  <si>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</si>
  <si>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</si>
  <si>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</si>
  <si>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</si>
  <si>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</si>
  <si>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</si>
  <si>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</si>
  <si>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</si>
  <si>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</si>
  <si>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</si>
  <si>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</si>
  <si>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</si>
  <si>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</si>
  <si>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</si>
  <si>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</si>
  <si>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</si>
  <si>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</si>
  <si>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</si>
  <si>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</si>
  <si>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</si>
  <si>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</si>
  <si>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</si>
  <si>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</si>
  <si>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</si>
  <si>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</si>
  <si>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</si>
  <si>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</si>
  <si>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</si>
  <si>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</si>
  <si>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</si>
  <si>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</si>
  <si>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</si>
  <si>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</si>
  <si>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</si>
  <si>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</si>
  <si>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</si>
  <si>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</si>
  <si>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</si>
  <si>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</si>
  <si>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</si>
  <si>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</si>
  <si>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</si>
  <si>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</si>
  <si>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</si>
  <si>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</si>
  <si>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</si>
  <si>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</si>
  <si>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</si>
  <si>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</si>
  <si>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</si>
  <si>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</si>
  <si>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</si>
  <si>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</si>
  <si>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</si>
  <si>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</si>
  <si>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</si>
  <si>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</si>
  <si>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</si>
  <si>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</si>
  <si>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</si>
  <si>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</si>
  <si>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</si>
  <si>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</si>
  <si>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</si>
  <si>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</si>
  <si>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</si>
  <si>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</si>
  <si>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</si>
  <si>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</si>
  <si>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</si>
  <si>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</si>
  <si>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</si>
  <si>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</si>
  <si>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</si>
  <si>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</si>
  <si>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</si>
  <si>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</si>
  <si>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</si>
  <si>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</si>
  <si>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</si>
  <si>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</si>
  <si>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</si>
  <si>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</si>
  <si>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</si>
  <si>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</si>
  <si>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</si>
  <si>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</si>
  <si>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</si>
  <si>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</si>
  <si>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</si>
  <si>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</si>
  <si>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</si>
  <si>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</si>
  <si>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</si>
  <si>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</si>
  <si>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</si>
  <si>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</si>
  <si>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</si>
  <si>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</si>
  <si>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</si>
  <si>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</si>
  <si>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</si>
  <si>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</si>
  <si>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</si>
  <si>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</si>
  <si>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</si>
  <si>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</si>
  <si>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</si>
  <si>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</si>
  <si>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</si>
  <si>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</si>
  <si>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</si>
  <si>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</si>
  <si>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</si>
  <si>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</si>
  <si>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</si>
  <si>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</si>
  <si>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</si>
  <si>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</si>
  <si>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</si>
  <si>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</si>
  <si>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</si>
  <si>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</si>
  <si>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</si>
  <si>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</si>
  <si>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</si>
  <si>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</si>
  <si>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</si>
  <si>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</si>
  <si>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</si>
  <si>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</si>
  <si>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</si>
  <si>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</si>
  <si>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</si>
  <si>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</si>
  <si>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</si>
  <si>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</si>
  <si>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</si>
  <si>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</si>
  <si>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</si>
  <si>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</si>
  <si>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</si>
  <si>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</si>
  <si>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</si>
  <si>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</si>
  <si>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</si>
  <si>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</si>
  <si>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</si>
  <si>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</si>
  <si>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</si>
  <si>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</si>
  <si>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</si>
  <si>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</si>
  <si>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</si>
  <si>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</si>
  <si>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</si>
  <si>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</si>
  <si>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</si>
  <si>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</si>
  <si>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</si>
  <si>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</si>
  <si>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</si>
  <si>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</si>
  <si>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</si>
  <si>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</si>
  <si>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</si>
  <si>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</si>
  <si>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</si>
  <si>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</si>
  <si>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</si>
  <si>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</si>
  <si>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</si>
  <si>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</si>
  <si>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</si>
  <si>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</si>
  <si>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</si>
  <si>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</si>
  <si>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</si>
  <si>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</si>
  <si>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</si>
  <si>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</si>
  <si>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</si>
  <si>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</si>
  <si>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</si>
  <si>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</si>
  <si>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</si>
  <si>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</si>
  <si>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</si>
  <si>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</si>
  <si>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</si>
  <si>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</si>
  <si>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</si>
  <si>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</si>
  <si>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</si>
  <si>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</si>
  <si>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</si>
  <si>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</si>
  <si>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</si>
  <si>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</si>
  <si>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</si>
  <si>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</si>
  <si>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</si>
  <si>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</si>
  <si>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</si>
  <si>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</si>
  <si>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</si>
  <si>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</si>
  <si>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</si>
  <si>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</si>
  <si>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</si>
  <si>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</si>
  <si>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</si>
  <si>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</si>
  <si>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</si>
  <si>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</si>
  <si>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</si>
  <si>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</si>
  <si>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</si>
  <si>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</si>
  <si>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</si>
  <si>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</si>
  <si>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</si>
  <si>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</si>
  <si>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</si>
  <si>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</si>
  <si>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</si>
  <si>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</si>
  <si>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</si>
  <si>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</si>
  <si>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</si>
  <si>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</si>
  <si>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</si>
  <si>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</si>
  <si>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</si>
  <si>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</si>
  <si>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</si>
  <si>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</si>
  <si>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</si>
  <si>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</si>
  <si>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</si>
  <si>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</si>
  <si>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</si>
  <si>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</si>
  <si>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</si>
  <si>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</si>
  <si>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</si>
  <si>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</si>
  <si>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</si>
  <si>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</si>
  <si>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</si>
  <si>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</si>
  <si>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</si>
  <si>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</si>
  <si>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</si>
  <si>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</si>
  <si>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</si>
  <si>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</si>
  <si>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</si>
  <si>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</si>
  <si>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</si>
  <si>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</si>
  <si>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</si>
  <si>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</si>
  <si>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</si>
  <si>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</si>
  <si>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</si>
  <si>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</si>
  <si>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</si>
  <si>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</si>
  <si>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</si>
  <si>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</si>
  <si>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</si>
  <si>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</si>
  <si>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</si>
  <si>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</si>
  <si>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</si>
  <si>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</si>
  <si>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</si>
  <si>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</si>
  <si>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</si>
  <si>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</si>
  <si>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</si>
  <si>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</si>
  <si>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</si>
  <si>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</si>
  <si>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</si>
  <si>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</si>
  <si>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</si>
  <si>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</si>
  <si>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</si>
  <si>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</si>
  <si>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</si>
  <si>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</si>
  <si>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</si>
  <si>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</si>
  <si>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</si>
  <si>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</si>
  <si>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</si>
  <si>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</si>
  <si>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</si>
  <si>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</si>
  <si>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</si>
  <si>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</si>
  <si>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</si>
  <si>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</si>
  <si>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</si>
  <si>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</si>
  <si>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</si>
  <si>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</si>
  <si>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</si>
  <si>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</si>
  <si>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</si>
  <si>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</si>
  <si>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</si>
  <si>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</si>
  <si>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</si>
  <si>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</si>
  <si>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</si>
  <si>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</si>
  <si>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</si>
  <si>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</si>
  <si>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</si>
  <si>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</si>
  <si>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</si>
  <si>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</si>
  <si>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</si>
  <si>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</si>
  <si>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</si>
  <si>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</si>
  <si>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</si>
  <si>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</si>
  <si>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</si>
  <si>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</si>
  <si>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</si>
  <si>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</si>
  <si>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</si>
  <si>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</si>
  <si>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</si>
  <si>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</si>
  <si>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</si>
  <si>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</si>
  <si>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</si>
  <si>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</si>
  <si>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</si>
  <si>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</si>
  <si>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</si>
  <si>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</si>
  <si>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</si>
  <si>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</si>
  <si>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</si>
  <si>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</si>
  <si>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</si>
  <si>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</si>
  <si>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</si>
  <si>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</si>
  <si>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</si>
  <si>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</si>
  <si>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</si>
  <si>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</si>
  <si>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</si>
  <si>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</si>
  <si>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</si>
  <si>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</si>
  <si>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</si>
  <si>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</si>
  <si>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</si>
  <si>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</si>
  <si>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</si>
  <si>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</si>
  <si>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</si>
  <si>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</si>
  <si>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</si>
  <si>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</si>
  <si>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</si>
  <si>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</si>
  <si>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</si>
  <si>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</si>
  <si>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</si>
  <si>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</si>
  <si>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</si>
  <si>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</si>
  <si>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</si>
  <si>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</si>
  <si>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</si>
  <si>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</si>
  <si>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</si>
  <si>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</si>
  <si>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</si>
  <si>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</si>
  <si>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</si>
  <si>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</si>
  <si>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</si>
  <si>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</si>
  <si>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</si>
  <si>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</si>
  <si>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</si>
  <si>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</si>
  <si>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</si>
  <si>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</si>
  <si>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</si>
  <si>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</si>
  <si>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</si>
  <si>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</si>
  <si>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</si>
  <si>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</si>
  <si>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</si>
  <si>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</si>
  <si>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</si>
  <si>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</si>
  <si>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</si>
  <si>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</si>
  <si>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</si>
  <si>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</si>
  <si>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</si>
  <si>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</si>
  <si>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</si>
  <si>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</si>
  <si>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</si>
  <si>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</si>
  <si>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</si>
  <si>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</si>
  <si>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</si>
  <si>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</si>
  <si>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</si>
  <si>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</si>
  <si>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</si>
  <si>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</si>
  <si>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</si>
  <si>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</si>
  <si>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</si>
  <si>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</si>
  <si>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</si>
  <si>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</si>
  <si>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</si>
  <si>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</si>
  <si>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</si>
  <si>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</si>
  <si>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</si>
  <si>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</si>
  <si>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</si>
  <si>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</si>
  <si>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</si>
  <si>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</si>
  <si>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</si>
  <si>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</si>
  <si>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</si>
  <si>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</si>
  <si>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</si>
  <si>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</si>
  <si>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</si>
  <si>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</si>
  <si>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</si>
  <si>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</si>
  <si>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</si>
  <si>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</si>
  <si>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</si>
  <si>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</si>
  <si>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</si>
  <si>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</si>
  <si>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</si>
  <si>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</si>
  <si>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</si>
  <si>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</si>
  <si>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</si>
  <si>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</si>
  <si>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</si>
  <si>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</si>
  <si>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</si>
  <si>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</si>
  <si>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</si>
  <si>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</si>
  <si>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</si>
  <si>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</si>
  <si>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</si>
  <si>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</si>
  <si>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</si>
  <si>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</si>
  <si>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</si>
  <si>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</si>
  <si>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</si>
  <si>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</si>
  <si>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</si>
  <si>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</si>
  <si>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</si>
  <si>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</si>
  <si>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</si>
  <si>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</si>
  <si>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</si>
  <si>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</si>
  <si>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</si>
  <si>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</si>
  <si>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</si>
  <si>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</si>
  <si>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</si>
  <si>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</si>
  <si>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</si>
  <si>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</si>
  <si>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</si>
  <si>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</si>
  <si>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</si>
  <si>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</si>
  <si>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</si>
  <si>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</si>
  <si>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</si>
  <si>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</si>
  <si>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</si>
  <si>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</si>
  <si>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</si>
  <si>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</si>
  <si>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</si>
  <si>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</si>
  <si>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</si>
  <si>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</si>
  <si>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</si>
  <si>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</si>
  <si>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</si>
  <si>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</si>
  <si>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</si>
  <si>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</si>
  <si>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</si>
  <si>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</si>
  <si>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</si>
  <si>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</si>
  <si>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</si>
  <si>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</si>
  <si>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</si>
  <si>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</si>
  <si>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</si>
  <si>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</si>
  <si>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</si>
  <si>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</si>
  <si>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</si>
  <si>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</si>
  <si>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</si>
  <si>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</si>
  <si>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</si>
  <si>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</si>
  <si>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</si>
  <si>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</si>
  <si>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</si>
  <si>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</si>
  <si>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</si>
  <si>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</si>
  <si>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</si>
  <si>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</si>
  <si>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</si>
  <si>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</si>
  <si>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</si>
  <si>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</si>
  <si>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</si>
  <si>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</si>
  <si>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</si>
  <si>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</si>
  <si>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</si>
  <si>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</si>
  <si>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</si>
  <si>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</si>
  <si>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</si>
  <si>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</si>
  <si>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</si>
  <si>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</si>
  <si>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</si>
  <si>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</si>
  <si>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</si>
  <si>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</si>
  <si>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</si>
  <si>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</si>
  <si>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</si>
  <si>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</si>
  <si>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</si>
  <si>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</si>
  <si>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</si>
  <si>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</si>
  <si>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</si>
  <si>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</si>
  <si>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</si>
  <si>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</si>
  <si>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</si>
  <si>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</si>
  <si>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</si>
  <si>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</si>
  <si>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</si>
  <si>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</si>
  <si>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</si>
  <si>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</si>
  <si>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</si>
  <si>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</si>
  <si>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</si>
  <si>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</si>
  <si>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</si>
  <si>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</si>
  <si>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</si>
  <si>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</si>
  <si>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</si>
  <si>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</si>
  <si>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</si>
  <si>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</si>
  <si>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</si>
  <si>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</si>
  <si>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</si>
  <si>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</si>
  <si>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</si>
  <si>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</si>
  <si>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</si>
  <si>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</si>
  <si>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</si>
  <si>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</si>
  <si>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</si>
  <si>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</si>
  <si>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</si>
  <si>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</si>
  <si>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</si>
  <si>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</si>
  <si>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</si>
  <si>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</si>
  <si>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</si>
  <si>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</si>
  <si>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</si>
  <si>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</si>
  <si>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</si>
  <si>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</si>
  <si>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</si>
  <si>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</si>
  <si>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</si>
  <si>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</si>
  <si>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</si>
  <si>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</si>
  <si>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</si>
  <si>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</si>
  <si>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</si>
  <si>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</si>
  <si>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</si>
  <si>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</si>
  <si>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</si>
  <si>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</si>
  <si>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</si>
  <si>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</si>
  <si>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</si>
  <si>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</si>
  <si>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</si>
  <si>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</si>
  <si>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</si>
  <si>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</si>
  <si>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</si>
  <si>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</si>
  <si>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</si>
  <si>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</si>
  <si>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</si>
  <si>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</si>
  <si>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</si>
  <si>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</si>
  <si>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</si>
  <si>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</si>
  <si>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</si>
  <si>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</si>
  <si>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</si>
  <si>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</si>
  <si>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</si>
  <si>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</si>
  <si>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</si>
  <si>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</si>
  <si>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</si>
  <si>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</si>
  <si>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</si>
  <si>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</si>
  <si>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</si>
  <si>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</si>
  <si>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</si>
  <si>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</si>
  <si>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</si>
  <si>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</si>
  <si>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</si>
  <si>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</si>
  <si>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</si>
  <si>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</si>
  <si>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</si>
  <si>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</si>
  <si>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</si>
  <si>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</si>
  <si>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</si>
  <si>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</si>
  <si>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</si>
  <si>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</si>
  <si>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</si>
  <si>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</si>
  <si>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</si>
  <si>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</si>
  <si>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</si>
  <si>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</si>
  <si>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</si>
  <si>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</si>
  <si>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</si>
  <si>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</si>
  <si>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</si>
  <si>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</si>
  <si>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</si>
  <si>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</si>
  <si>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</si>
  <si>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</si>
  <si>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</si>
  <si>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</si>
  <si>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</si>
  <si>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</si>
  <si>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</si>
  <si>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</si>
  <si>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</si>
  <si>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</si>
  <si>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</si>
  <si>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</si>
  <si>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</si>
  <si>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</si>
  <si>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</si>
  <si>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</si>
  <si>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</si>
  <si>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</si>
  <si>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</si>
  <si>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</si>
  <si>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</si>
  <si>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</si>
  <si>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</si>
  <si>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</si>
  <si>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</si>
  <si>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</si>
  <si>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</si>
  <si>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</si>
  <si>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</si>
  <si>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</si>
  <si>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</si>
  <si>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</si>
  <si>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</si>
  <si>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</si>
  <si>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</si>
  <si>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</si>
  <si>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</si>
  <si>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</si>
  <si>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</si>
  <si>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</si>
  <si>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</si>
  <si>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</si>
  <si>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</si>
  <si>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</si>
  <si>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</si>
  <si>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</si>
  <si>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</si>
  <si>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</si>
  <si>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</si>
  <si>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</si>
  <si>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</si>
  <si>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</si>
  <si>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</si>
  <si>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</si>
  <si>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</si>
  <si>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</si>
  <si>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</si>
  <si>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</si>
  <si>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</si>
  <si>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</si>
  <si>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</si>
  <si>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</si>
  <si>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</si>
  <si>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</si>
  <si>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</si>
  <si>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</si>
  <si>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</si>
  <si>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</si>
  <si>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</si>
  <si>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</si>
  <si>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</si>
  <si>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</si>
  <si>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</si>
  <si>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</si>
  <si>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</si>
  <si>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</si>
  <si>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</si>
  <si>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</si>
  <si>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</si>
  <si>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</si>
  <si>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</si>
  <si>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</si>
  <si>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</si>
  <si>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</si>
  <si>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</si>
  <si>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</si>
  <si>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</si>
  <si>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</si>
  <si>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</si>
  <si>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</si>
  <si>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</si>
  <si>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</si>
  <si>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</si>
  <si>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</si>
  <si>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</si>
  <si>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</si>
  <si>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</si>
  <si>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</si>
  <si>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</si>
  <si>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</si>
  <si>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</si>
  <si>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</si>
  <si>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</si>
  <si>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</si>
  <si>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</si>
  <si>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</si>
  <si>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</si>
  <si>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</si>
  <si>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</si>
  <si>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</si>
  <si>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</si>
  <si>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</si>
  <si>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</si>
  <si>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</si>
  <si>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</si>
  <si>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</si>
  <si>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</si>
  <si>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</si>
  <si>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</si>
  <si>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</si>
  <si>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</si>
  <si>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</si>
  <si>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</si>
  <si>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</si>
  <si>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</si>
  <si>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</si>
  <si>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</si>
  <si>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</si>
  <si>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</si>
  <si>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</si>
  <si>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</si>
  <si>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</si>
  <si>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</si>
  <si>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</si>
  <si>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</si>
  <si>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</si>
  <si>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</si>
  <si>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</si>
  <si>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</si>
  <si>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</si>
  <si>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</si>
  <si>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</si>
  <si>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</si>
  <si>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</si>
  <si>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</si>
  <si>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</si>
  <si>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</si>
  <si>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</si>
  <si>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</si>
  <si>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</si>
  <si>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</si>
  <si>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</si>
  <si>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</si>
  <si>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</si>
  <si>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</si>
  <si>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</si>
  <si>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</si>
  <si>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</si>
  <si>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</si>
  <si>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</si>
  <si>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</si>
  <si>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</si>
  <si>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</si>
  <si>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</si>
  <si>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</si>
  <si>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</si>
  <si>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</si>
  <si>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</si>
  <si>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</si>
  <si>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</si>
  <si>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</si>
  <si>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</si>
  <si>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</si>
  <si>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</si>
  <si>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</si>
  <si>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</si>
  <si>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</si>
  <si>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</si>
  <si>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</si>
  <si>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</si>
  <si>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</si>
  <si>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</si>
  <si>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</si>
  <si>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</si>
  <si>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</si>
  <si>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</si>
  <si>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</si>
  <si>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</si>
  <si>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</si>
  <si>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</si>
  <si>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</si>
  <si>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</si>
  <si>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</si>
  <si>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</si>
  <si>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</si>
  <si>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</si>
  <si>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</si>
  <si>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</si>
  <si>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</si>
  <si>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</si>
  <si>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</si>
  <si>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</si>
  <si>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</si>
  <si>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</si>
  <si>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</si>
  <si>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</si>
  <si>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</si>
  <si>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</si>
  <si>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</si>
  <si>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</si>
  <si>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</si>
  <si>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</si>
  <si>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</si>
  <si>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</si>
  <si>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</si>
  <si>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</si>
  <si>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</si>
  <si>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</si>
  <si>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</si>
  <si>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</si>
  <si>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</si>
  <si>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</si>
  <si>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</si>
  <si>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</si>
  <si>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</si>
  <si>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</si>
  <si>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</si>
  <si>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</si>
  <si>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</si>
  <si>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</si>
  <si>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</si>
  <si>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</si>
  <si>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</si>
  <si>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</si>
  <si>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</si>
  <si>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</si>
  <si>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</si>
  <si>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</si>
  <si>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</si>
  <si>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</si>
  <si>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</si>
  <si>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</si>
  <si>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</si>
  <si>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</si>
  <si>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</si>
  <si>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</si>
  <si>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</si>
  <si>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</si>
  <si>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</si>
  <si>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</si>
  <si>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</si>
  <si>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</si>
  <si>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</si>
  <si>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</si>
  <si>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</si>
  <si>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</si>
  <si>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</si>
  <si>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</si>
  <si>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</si>
  <si>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</si>
  <si>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</si>
  <si>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</si>
  <si>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</si>
  <si>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</si>
  <si>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</si>
  <si>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</si>
  <si>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</si>
  <si>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</si>
  <si>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</si>
  <si>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</si>
  <si>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</si>
  <si>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</si>
  <si>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</si>
  <si>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</si>
  <si>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</si>
  <si>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</si>
  <si>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</si>
  <si>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</si>
  <si>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</si>
  <si>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</si>
  <si>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</si>
  <si>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</si>
  <si>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</si>
  <si>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</si>
  <si>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</si>
  <si>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</si>
  <si>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</si>
  <si>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</si>
  <si>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</si>
  <si>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</si>
  <si>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</si>
  <si>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</si>
  <si>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</si>
  <si>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</si>
  <si>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</si>
  <si>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</si>
  <si>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</si>
  <si>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</si>
  <si>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</si>
  <si>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</si>
  <si>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</si>
  <si>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</si>
  <si>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</si>
  <si>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</si>
  <si>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</si>
  <si>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</si>
  <si>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</si>
  <si>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</si>
  <si>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</si>
  <si>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</si>
  <si>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</si>
  <si>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</si>
  <si>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</si>
  <si>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</si>
  <si>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</si>
  <si>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</si>
  <si>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</si>
  <si>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</si>
  <si>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</si>
  <si>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</si>
  <si>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</si>
  <si>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</si>
  <si>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</si>
  <si>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</si>
  <si>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</si>
  <si>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</si>
  <si>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</si>
  <si>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</si>
  <si>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</si>
  <si>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</si>
  <si>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</si>
  <si>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</si>
  <si>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</si>
  <si>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</si>
  <si>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</si>
  <si>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</si>
  <si>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</si>
  <si>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</si>
  <si>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</si>
  <si>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</si>
  <si>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</si>
  <si>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</si>
  <si>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</si>
  <si>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</si>
  <si>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</si>
  <si>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</si>
  <si>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</si>
  <si>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</si>
  <si>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</si>
  <si>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</si>
  <si>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</si>
  <si>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</si>
  <si>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</si>
  <si>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</si>
  <si>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</si>
  <si>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</si>
  <si>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</si>
  <si>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</si>
  <si>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</si>
  <si>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</si>
  <si>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</si>
  <si>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</si>
  <si>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</si>
  <si>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</si>
  <si>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</si>
  <si>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</si>
  <si>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</si>
  <si>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</si>
  <si>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</si>
  <si>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</si>
  <si>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</si>
  <si>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</si>
  <si>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</si>
  <si>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</si>
  <si>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</si>
  <si>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</si>
  <si>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</si>
  <si>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</si>
  <si>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</si>
  <si>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</si>
  <si>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</si>
  <si>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</si>
  <si>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</si>
  <si>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</si>
  <si>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</si>
  <si>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</si>
  <si>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</si>
  <si>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</si>
  <si>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</si>
  <si>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</si>
  <si>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</si>
  <si>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</si>
  <si>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</si>
  <si>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</si>
  <si>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</si>
  <si>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</si>
  <si>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</si>
  <si>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</si>
  <si>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</si>
  <si>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</si>
  <si>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</si>
  <si>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</si>
  <si>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</si>
  <si>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</si>
  <si>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</si>
  <si>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</si>
  <si>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</si>
  <si>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</si>
  <si>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</si>
  <si>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</si>
  <si>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</si>
  <si>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</si>
  <si>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</si>
  <si>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</si>
  <si>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</si>
  <si>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</si>
  <si>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</si>
  <si>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</si>
  <si>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</si>
  <si>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</si>
  <si>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</si>
  <si>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</si>
  <si>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</si>
  <si>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</si>
  <si>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</si>
  <si>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</si>
  <si>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</si>
  <si>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</si>
  <si>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</si>
  <si>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</si>
  <si>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</si>
  <si>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</si>
  <si>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</si>
  <si>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</si>
  <si>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</si>
  <si>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</si>
  <si>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</si>
  <si>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</si>
  <si>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</si>
  <si>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</si>
  <si>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</si>
  <si>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</si>
  <si>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</si>
  <si>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</si>
  <si>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</si>
  <si>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</si>
  <si>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</si>
  <si>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</si>
  <si>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</si>
  <si>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</si>
  <si>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</si>
  <si>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</si>
  <si>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</si>
  <si>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</si>
  <si>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</si>
  <si>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</si>
  <si>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</si>
  <si>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</si>
  <si>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</si>
  <si>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</si>
  <si>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</si>
  <si>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</si>
  <si>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</si>
  <si>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</si>
  <si>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</si>
  <si>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</si>
  <si>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</si>
  <si>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</si>
  <si>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</si>
  <si>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</si>
  <si>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</si>
  <si>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</si>
  <si>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</si>
  <si>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</si>
  <si>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</si>
  <si>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</si>
  <si>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</si>
  <si>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</si>
  <si>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</si>
  <si>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</si>
  <si>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</si>
  <si>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</si>
  <si>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</si>
  <si>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</si>
  <si>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</si>
  <si>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</si>
  <si>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</si>
  <si>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</si>
  <si>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</si>
  <si>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</si>
  <si>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</si>
  <si>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</si>
  <si>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</si>
  <si>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</si>
  <si>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</si>
  <si>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</si>
  <si>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</si>
  <si>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</si>
  <si>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</si>
  <si>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</si>
  <si>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</si>
  <si>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</si>
  <si>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</si>
  <si>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</si>
  <si>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</si>
  <si>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</si>
  <si>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</si>
  <si>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</si>
  <si>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</si>
  <si>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</si>
  <si>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</si>
  <si>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</si>
  <si>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</si>
  <si>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</si>
  <si>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</si>
  <si>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</si>
  <si>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</si>
  <si>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</si>
  <si>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</si>
  <si>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</si>
  <si>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</si>
  <si>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</si>
  <si>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</si>
  <si>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</si>
  <si>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</si>
  <si>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</si>
  <si>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</si>
  <si>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</si>
  <si>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</si>
  <si>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</si>
  <si>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</si>
  <si>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</si>
  <si>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</si>
  <si>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</si>
  <si>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</si>
  <si>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</si>
  <si>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</si>
  <si>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</si>
  <si>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</si>
  <si>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</si>
  <si>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</si>
  <si>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</si>
  <si>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</si>
  <si>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</si>
  <si>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</si>
  <si>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</si>
  <si>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</si>
  <si>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</si>
  <si>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</si>
  <si>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</si>
  <si>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</si>
  <si>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</si>
  <si>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</si>
  <si>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</si>
  <si>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</si>
  <si>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</si>
  <si>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</si>
  <si>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</si>
  <si>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</si>
  <si>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</si>
  <si>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</si>
  <si>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</si>
  <si>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</si>
  <si>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</si>
  <si>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</si>
  <si>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</si>
  <si>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</si>
  <si>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</si>
  <si>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</si>
  <si>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</si>
  <si>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</si>
  <si>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</si>
  <si>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</si>
  <si>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</si>
  <si>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</si>
  <si>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</si>
  <si>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</si>
  <si>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</si>
  <si>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</si>
  <si>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</si>
  <si>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</si>
  <si>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</si>
  <si>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</si>
  <si>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</si>
  <si>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</si>
  <si>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</si>
  <si>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</si>
  <si>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</si>
  <si>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</si>
  <si>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</si>
  <si>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</si>
  <si>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</si>
  <si>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</si>
  <si>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</si>
  <si>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</si>
  <si>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</si>
  <si>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</si>
  <si>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</si>
  <si>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</si>
  <si>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</si>
  <si>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</si>
  <si>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</si>
  <si>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</si>
  <si>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</si>
  <si>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</si>
  <si>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</si>
  <si>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</si>
  <si>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</si>
  <si>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</si>
  <si>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</si>
  <si>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</si>
  <si>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</si>
  <si>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</si>
  <si>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</si>
  <si>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</si>
  <si>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</si>
  <si>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</si>
  <si>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</si>
  <si>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</si>
  <si>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</si>
  <si>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</si>
  <si>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</si>
  <si>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</si>
  <si>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</si>
  <si>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</si>
  <si>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</si>
  <si>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</si>
  <si>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</si>
  <si>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</si>
  <si>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</si>
  <si>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</si>
  <si>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</si>
  <si>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</si>
  <si>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</si>
  <si>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</si>
  <si>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</si>
  <si>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</si>
  <si>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</si>
  <si>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</si>
  <si>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</si>
  <si>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</si>
  <si>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</si>
  <si>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</si>
  <si>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</si>
  <si>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</si>
  <si>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</si>
  <si>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</si>
  <si>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</si>
  <si>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</si>
  <si>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</si>
  <si>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</si>
  <si>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</si>
  <si>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</si>
  <si>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</si>
  <si>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</si>
  <si>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</si>
  <si>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</si>
  <si>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</si>
  <si>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</si>
  <si>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</si>
  <si>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</si>
  <si>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</si>
  <si>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</si>
  <si>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</si>
  <si>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</si>
  <si>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</si>
  <si>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</si>
  <si>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</si>
  <si>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</si>
  <si>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</si>
  <si>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</si>
  <si>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</si>
  <si>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</si>
  <si>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</si>
  <si>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</si>
  <si>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</si>
  <si>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</si>
  <si>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</si>
  <si>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</si>
  <si>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</si>
  <si>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</si>
  <si>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</si>
  <si>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</si>
  <si>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</si>
  <si>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</si>
  <si>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</si>
  <si>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</si>
  <si>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</si>
  <si>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</si>
  <si>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</si>
  <si>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</si>
  <si>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</si>
  <si>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</si>
  <si>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</si>
  <si>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</si>
  <si>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</si>
  <si>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</si>
  <si>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</si>
  <si>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</si>
  <si>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</si>
  <si>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</si>
  <si>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</si>
  <si>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</si>
  <si>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</si>
  <si>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</si>
  <si>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</si>
  <si>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</si>
  <si>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</si>
  <si>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</si>
  <si>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</si>
  <si>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</si>
  <si>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</si>
  <si>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</si>
  <si>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</si>
  <si>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</si>
  <si>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</si>
  <si>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</si>
  <si>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</si>
  <si>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</si>
  <si>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</si>
  <si>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</si>
  <si>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</si>
  <si>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</si>
  <si>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</si>
  <si>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</si>
  <si>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</si>
  <si>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</si>
  <si>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</si>
  <si>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</si>
  <si>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</si>
  <si>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</si>
  <si>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</si>
  <si>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</si>
  <si>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</si>
  <si>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</si>
  <si>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</si>
  <si>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</si>
  <si>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</si>
  <si>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</si>
  <si>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</si>
  <si>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</si>
  <si>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</si>
  <si>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</si>
  <si>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</si>
  <si>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</si>
  <si>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</si>
  <si>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</si>
  <si>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</si>
  <si>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</si>
  <si>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</si>
  <si>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</si>
  <si>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</si>
  <si>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</si>
  <si>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</si>
  <si>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</si>
  <si>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</si>
  <si>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</si>
  <si>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</si>
  <si>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</si>
  <si>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</si>
  <si>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</si>
  <si>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</si>
  <si>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</si>
  <si>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</si>
  <si>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</si>
  <si>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</si>
  <si>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</si>
  <si>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</si>
  <si>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</si>
  <si>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</si>
  <si>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</si>
  <si>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</si>
  <si>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</si>
  <si>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</si>
  <si>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</si>
  <si>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</si>
  <si>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</si>
  <si>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</si>
  <si>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</si>
  <si>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</si>
  <si>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</si>
  <si>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</si>
  <si>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</si>
  <si>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</si>
  <si>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</si>
  <si>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</si>
  <si>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</si>
  <si>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</si>
  <si>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</si>
  <si>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</si>
  <si>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</si>
  <si>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</si>
  <si>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</si>
  <si>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</si>
  <si>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</si>
  <si>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</si>
  <si>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</si>
  <si>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</si>
  <si>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</si>
  <si>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</si>
  <si>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</si>
  <si>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</si>
  <si>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</si>
  <si>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</si>
  <si>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</si>
  <si>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</si>
  <si>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</si>
  <si>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</si>
  <si>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</si>
  <si>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</si>
  <si>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</si>
  <si>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</si>
  <si>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</si>
  <si>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</si>
  <si>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</si>
  <si>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</si>
  <si>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</si>
  <si>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</si>
  <si>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</si>
  <si>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</si>
  <si>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</si>
  <si>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</si>
  <si>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</si>
  <si>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</si>
  <si>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</si>
  <si>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</si>
  <si>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</si>
  <si>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</si>
  <si>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</si>
  <si>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</si>
  <si>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</si>
  <si>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</si>
  <si>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</si>
  <si>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</si>
  <si>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</si>
  <si>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</si>
  <si>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</si>
  <si>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</si>
  <si>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</si>
  <si>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</si>
  <si>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</si>
  <si>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</si>
  <si>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</si>
  <si>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</si>
  <si>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</si>
  <si>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</si>
  <si>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</si>
  <si>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</si>
  <si>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</si>
  <si>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</si>
  <si>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</si>
  <si>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</si>
  <si>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</si>
  <si>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</si>
  <si>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</si>
  <si>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</si>
  <si>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</si>
  <si>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</si>
  <si>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</si>
  <si>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</si>
  <si>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</si>
  <si>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</si>
  <si>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</si>
  <si>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</si>
  <si>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</si>
  <si>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</si>
  <si>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</si>
  <si>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</si>
  <si>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</si>
  <si>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</si>
  <si>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</si>
  <si>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</si>
  <si>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</si>
  <si>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</si>
  <si>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</si>
  <si>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</si>
  <si>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</si>
  <si>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</si>
  <si>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</si>
  <si>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</si>
  <si>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</si>
  <si>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</si>
  <si>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</si>
  <si>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</si>
  <si>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</si>
  <si>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</si>
  <si>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</si>
  <si>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</si>
  <si>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</si>
  <si>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</si>
  <si>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</si>
  <si>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</si>
  <si>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</si>
  <si>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</si>
  <si>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</si>
  <si>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</si>
  <si>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</si>
  <si>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</si>
  <si>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</si>
  <si>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</si>
  <si>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</si>
  <si>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</si>
  <si>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</si>
  <si>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</si>
  <si>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</si>
  <si>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</si>
  <si>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</si>
  <si>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</si>
  <si>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</si>
  <si>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</si>
  <si>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</si>
  <si>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</si>
  <si>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</si>
  <si>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</si>
  <si>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</si>
  <si>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</si>
  <si>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</si>
  <si>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</si>
  <si>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</si>
  <si>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</si>
  <si>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</si>
  <si>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</si>
  <si>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</si>
  <si>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</si>
  <si>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</si>
  <si>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</si>
  <si>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</si>
  <si>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</si>
  <si>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</si>
  <si>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</si>
  <si>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</si>
  <si>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</si>
  <si>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</si>
  <si>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</si>
  <si>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</si>
  <si>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</si>
  <si>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</si>
  <si>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</si>
  <si>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</si>
  <si>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</si>
  <si>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</si>
  <si>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</si>
  <si>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</si>
  <si>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</si>
  <si>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</si>
  <si>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</si>
  <si>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</si>
  <si>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</si>
  <si>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</si>
  <si>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</si>
  <si>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</si>
  <si>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</si>
  <si>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</si>
  <si>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</si>
  <si>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</si>
  <si>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</si>
  <si>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</si>
  <si>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</si>
  <si>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</si>
  <si>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</si>
  <si>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</si>
  <si>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</si>
  <si>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</si>
  <si>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</si>
  <si>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</si>
  <si>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</si>
  <si>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</si>
  <si>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</si>
  <si>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</si>
  <si>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</si>
  <si>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</si>
  <si>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</si>
  <si>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</si>
  <si>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</si>
  <si>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</si>
  <si>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</si>
  <si>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</si>
  <si>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</si>
  <si>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</si>
  <si>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</si>
  <si>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</si>
  <si>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</si>
  <si>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</si>
  <si>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</si>
  <si>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</si>
  <si>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</si>
  <si>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</si>
  <si>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</si>
  <si>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</si>
  <si>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</si>
  <si>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</si>
  <si>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</si>
  <si>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</si>
  <si>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</si>
  <si>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</si>
  <si>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</si>
  <si>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</si>
  <si>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</si>
  <si>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</si>
  <si>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</si>
  <si>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</si>
  <si>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</si>
  <si>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</si>
  <si>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</si>
  <si>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</si>
  <si>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</si>
  <si>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</si>
  <si>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</si>
  <si>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</si>
  <si>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</si>
  <si>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</si>
  <si>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</si>
  <si>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</si>
  <si>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</si>
  <si>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</si>
  <si>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</si>
  <si>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</si>
  <si>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</si>
  <si>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</si>
  <si>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</si>
  <si>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</si>
  <si>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</si>
  <si>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</si>
  <si>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</si>
  <si>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</si>
  <si>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</si>
  <si>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</si>
  <si>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</si>
  <si>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</si>
  <si>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</si>
  <si>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</si>
  <si>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</si>
  <si>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</si>
  <si>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</si>
  <si>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</si>
  <si>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</si>
  <si>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</si>
  <si>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</si>
  <si>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</si>
  <si>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</si>
  <si>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</si>
  <si>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</si>
  <si>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</si>
  <si>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</si>
  <si>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</si>
  <si>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</si>
  <si>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</si>
  <si>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</si>
  <si>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</si>
  <si>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</si>
  <si>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</si>
  <si>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</si>
  <si>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</si>
  <si>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</si>
  <si>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</si>
  <si>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</si>
  <si>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</si>
  <si>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</si>
  <si>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</si>
  <si>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</si>
  <si>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</si>
  <si>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</si>
  <si>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</si>
  <si>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</si>
  <si>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</si>
  <si>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</si>
  <si>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</si>
  <si>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</si>
  <si>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</si>
  <si>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</si>
  <si>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</si>
  <si>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</si>
  <si>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</si>
  <si>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</si>
  <si>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</si>
  <si>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</si>
  <si>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</si>
  <si>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</si>
  <si>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</si>
  <si>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</si>
  <si>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</si>
  <si>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</si>
  <si>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</si>
  <si>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</si>
  <si>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</si>
  <si>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</si>
  <si>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</si>
  <si>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</si>
  <si>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</si>
  <si>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</si>
  <si>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</si>
  <si>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</si>
  <si>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</si>
  <si>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</si>
  <si>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</si>
  <si>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</si>
  <si>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</si>
  <si>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</si>
  <si>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</si>
  <si>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</si>
  <si>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</si>
  <si>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</si>
  <si>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</si>
  <si>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</si>
  <si>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</si>
  <si>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</si>
  <si>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</si>
  <si>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</si>
  <si>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</si>
  <si>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</si>
  <si>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</si>
  <si>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</si>
  <si>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</si>
  <si>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</si>
  <si>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</si>
  <si>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</si>
  <si>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</si>
  <si>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</si>
  <si>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</si>
  <si>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</si>
  <si>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</si>
  <si>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</si>
  <si>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</si>
  <si>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</si>
  <si>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</si>
  <si>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</si>
  <si>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</si>
  <si>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</si>
  <si>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</si>
  <si>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</si>
  <si>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</si>
  <si>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</si>
  <si>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</si>
  <si>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</si>
  <si>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</si>
  <si>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</si>
  <si>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</si>
  <si>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</si>
  <si>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</si>
  <si>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</si>
  <si>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</si>
  <si>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</si>
  <si>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</si>
  <si>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</si>
  <si>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</si>
  <si>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</si>
  <si>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</si>
  <si>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</si>
  <si>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</si>
  <si>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</si>
  <si>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</si>
  <si>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</si>
  <si>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</si>
  <si>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</si>
  <si>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</si>
  <si>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</si>
  <si>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</si>
  <si>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</si>
  <si>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</si>
  <si>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</si>
  <si>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</si>
  <si>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</si>
  <si>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</si>
  <si>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</si>
  <si>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</si>
  <si>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</si>
  <si>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</si>
  <si>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</si>
  <si>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</si>
  <si>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</si>
  <si>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</si>
  <si>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</si>
  <si>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</si>
  <si>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</si>
  <si>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</si>
  <si>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</si>
  <si>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</si>
  <si>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</si>
  <si>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</si>
  <si>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</si>
  <si>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</si>
  <si>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</si>
  <si>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</si>
  <si>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</si>
  <si>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</si>
  <si>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</si>
  <si>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</si>
  <si>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</si>
  <si>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</si>
  <si>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</si>
  <si>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</si>
  <si>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</si>
  <si>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</si>
  <si>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</si>
  <si>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</si>
  <si>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</si>
  <si>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</si>
  <si>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</si>
  <si>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</si>
  <si>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</si>
  <si>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</si>
  <si>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</si>
  <si>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</si>
  <si>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</si>
  <si>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</si>
  <si>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</si>
  <si>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</si>
  <si>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</si>
  <si>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</si>
  <si>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</si>
  <si>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</si>
  <si>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</si>
  <si>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</si>
  <si>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</si>
  <si>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</si>
  <si>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</si>
  <si>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</si>
  <si>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</si>
  <si>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</si>
  <si>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</si>
  <si>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</si>
  <si>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</si>
  <si>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</si>
  <si>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</si>
  <si>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</si>
  <si>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</si>
  <si>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</si>
  <si>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</si>
  <si>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</si>
  <si>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</si>
  <si>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</si>
  <si>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</si>
  <si>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</si>
  <si>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</si>
  <si>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</si>
  <si>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</si>
  <si>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</si>
  <si>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</si>
  <si>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</si>
  <si>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</si>
  <si>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</si>
  <si>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</si>
  <si>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</si>
  <si>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</si>
  <si>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</si>
  <si>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</si>
  <si>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</si>
  <si>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</si>
  <si>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</si>
  <si>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</si>
  <si>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</si>
  <si>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</si>
  <si>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</si>
  <si>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</si>
  <si>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</si>
  <si>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</si>
  <si>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</si>
  <si>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</si>
  <si>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</si>
  <si>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</si>
  <si>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</si>
  <si>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</si>
  <si>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</si>
  <si>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</si>
  <si>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</si>
  <si>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</si>
  <si>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</si>
  <si>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</si>
  <si>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</si>
  <si>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</si>
  <si>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</si>
  <si>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</si>
  <si>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</si>
  <si>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</si>
  <si>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</si>
  <si>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</si>
  <si>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</si>
  <si>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</si>
  <si>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</si>
  <si>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</si>
  <si>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</si>
  <si>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</si>
  <si>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</si>
  <si>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</si>
  <si>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</si>
  <si>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</si>
  <si>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</si>
  <si>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</si>
  <si>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</si>
  <si>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</si>
  <si>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</si>
  <si>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</si>
  <si>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</si>
  <si>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</si>
  <si>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</si>
  <si>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</si>
  <si>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</si>
  <si>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</si>
  <si>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</si>
  <si>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</si>
  <si>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</si>
  <si>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</si>
  <si>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</si>
  <si>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</si>
  <si>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</si>
  <si>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</si>
  <si>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</si>
  <si>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</si>
  <si>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</si>
  <si>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</si>
  <si>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</si>
  <si>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</si>
  <si>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</si>
  <si>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</si>
  <si>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</si>
  <si>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</si>
  <si>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</si>
  <si>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</si>
  <si>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</si>
  <si>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</si>
  <si>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</si>
  <si>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</si>
  <si>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</si>
  <si>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</si>
  <si>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</si>
  <si>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</si>
  <si>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</si>
  <si>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</si>
  <si>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</si>
  <si>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</si>
  <si>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</si>
  <si>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</si>
  <si>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</si>
  <si>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</si>
  <si>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</si>
  <si>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</si>
  <si>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</si>
  <si>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</si>
  <si>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</si>
  <si>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</si>
  <si>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</si>
  <si>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</si>
  <si>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</si>
  <si>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</si>
  <si>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</si>
  <si>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</si>
  <si>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</si>
  <si>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</si>
  <si>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</si>
  <si>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</si>
  <si>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</si>
  <si>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</si>
  <si>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</si>
  <si>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</si>
  <si>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</si>
  <si>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</si>
  <si>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</si>
  <si>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</si>
  <si>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</si>
  <si>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</si>
  <si>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</si>
  <si>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</si>
  <si>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</si>
  <si>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</si>
  <si>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</si>
  <si>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</si>
  <si>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</si>
  <si>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</si>
  <si>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</si>
  <si>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</si>
  <si>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</si>
  <si>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</si>
  <si>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</si>
  <si>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</si>
  <si>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</si>
  <si>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</si>
  <si>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</si>
  <si>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</si>
  <si>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</si>
  <si>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</si>
  <si>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</si>
  <si>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</si>
  <si>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</si>
  <si>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</si>
  <si>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</si>
  <si>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</si>
  <si>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</si>
  <si>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</si>
  <si>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</si>
  <si>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</si>
  <si>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</si>
  <si>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</si>
  <si>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</si>
  <si>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</si>
  <si>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</si>
  <si>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</si>
  <si>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</si>
  <si>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</si>
  <si>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</si>
  <si>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</si>
  <si>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</si>
  <si>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</si>
  <si>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</si>
  <si>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</si>
  <si>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</si>
  <si>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</si>
  <si>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</si>
  <si>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</si>
  <si>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</si>
  <si>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</si>
  <si>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</si>
  <si>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</si>
  <si>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</si>
  <si>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</si>
  <si>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</si>
  <si>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</si>
  <si>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</si>
  <si>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</si>
  <si>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</si>
  <si>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</si>
  <si>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</si>
  <si>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</si>
  <si>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</si>
  <si>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</si>
  <si>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</si>
  <si>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</si>
  <si>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</si>
  <si>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</si>
  <si>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</si>
  <si>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</si>
  <si>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</si>
  <si>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</si>
  <si>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</si>
  <si>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</si>
  <si>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</si>
  <si>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</si>
  <si>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</si>
  <si>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</si>
  <si>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</si>
  <si>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</si>
  <si>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</si>
  <si>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</si>
  <si>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</si>
  <si>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</si>
  <si>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</si>
  <si>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</si>
  <si>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</si>
  <si>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</si>
  <si>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</si>
  <si>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</si>
  <si>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</si>
  <si>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</si>
  <si>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</si>
  <si>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</si>
  <si>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</si>
  <si>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</si>
  <si>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</si>
  <si>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</si>
  <si>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</si>
  <si>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</si>
  <si>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</si>
  <si>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</si>
  <si>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</si>
  <si>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</si>
  <si>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</si>
  <si>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</si>
  <si>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</si>
  <si>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</si>
  <si>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</si>
  <si>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</si>
  <si>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</si>
  <si>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</si>
  <si>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</si>
  <si>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</si>
  <si>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</si>
  <si>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</si>
  <si>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</si>
  <si>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</si>
  <si>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</si>
  <si>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</si>
  <si>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</si>
  <si>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</si>
  <si>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</si>
  <si>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</si>
  <si>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</si>
  <si>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</si>
  <si>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</si>
  <si>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</si>
  <si>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</si>
  <si>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</si>
  <si>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</si>
  <si>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</si>
  <si>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</si>
  <si>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</si>
  <si>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</si>
  <si>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</si>
  <si>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</si>
  <si>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</si>
  <si>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</si>
  <si>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</si>
  <si>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</si>
  <si>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</si>
  <si>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</si>
  <si>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</si>
  <si>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</si>
  <si>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</si>
  <si>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</si>
  <si>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</si>
  <si>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</si>
  <si>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</si>
  <si>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</si>
  <si>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</si>
  <si>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</si>
  <si>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</si>
  <si>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</si>
  <si>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</si>
  <si>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</si>
  <si>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</si>
  <si>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</si>
  <si>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</si>
  <si>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</si>
  <si>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</si>
  <si>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</si>
  <si>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</si>
  <si>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</si>
  <si>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</si>
  <si>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</si>
  <si>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</si>
  <si>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</si>
  <si>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</si>
  <si>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</si>
  <si>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</si>
  <si>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</si>
  <si>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</si>
  <si>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</si>
  <si>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</si>
  <si>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</si>
  <si>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</si>
  <si>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</si>
  <si>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</si>
  <si>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</si>
  <si>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</si>
  <si>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</si>
  <si>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</si>
  <si>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</si>
  <si>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</si>
  <si>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</si>
  <si>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</si>
  <si>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</si>
  <si>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</si>
  <si>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</si>
  <si>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</si>
  <si>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</si>
  <si>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</si>
  <si>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</si>
  <si>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</si>
  <si>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</si>
  <si>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</si>
  <si>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</si>
  <si>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</si>
  <si>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</si>
  <si>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</si>
  <si>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</si>
  <si>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</si>
  <si>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</si>
  <si>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</si>
  <si>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</si>
  <si>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</si>
  <si>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</si>
  <si>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</si>
  <si>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</si>
  <si>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</si>
  <si>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</si>
  <si>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</si>
  <si>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</si>
  <si>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</si>
  <si>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</si>
  <si>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</si>
  <si>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</si>
  <si>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</si>
  <si>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</si>
  <si>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</si>
  <si>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</si>
  <si>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</si>
  <si>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</si>
  <si>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</si>
  <si>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</si>
  <si>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</si>
  <si>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</si>
  <si>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</si>
  <si>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</si>
  <si>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</si>
  <si>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</si>
  <si>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</si>
  <si>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</si>
  <si>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</si>
  <si>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</si>
  <si>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</si>
  <si>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</si>
  <si>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</si>
  <si>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</si>
  <si>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</si>
  <si>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</si>
  <si>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</si>
  <si>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</si>
  <si>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</si>
  <si>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</si>
  <si>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</si>
  <si>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</si>
  <si>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</si>
  <si>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</si>
  <si>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</si>
  <si>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</si>
  <si>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</si>
  <si>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</si>
  <si>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</si>
  <si>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</si>
  <si>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</si>
  <si>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</si>
  <si>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</si>
  <si>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</si>
  <si>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</si>
  <si>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</si>
  <si>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</si>
  <si>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</si>
  <si>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</si>
  <si>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</si>
  <si>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</si>
  <si>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</si>
  <si>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</si>
  <si>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</si>
  <si>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</si>
  <si>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</si>
  <si>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</si>
  <si>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</si>
  <si>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</si>
  <si>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</si>
  <si>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</si>
  <si>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</si>
  <si>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</si>
  <si>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</si>
  <si>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</si>
  <si>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</si>
  <si>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</si>
  <si>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</si>
  <si>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</si>
  <si>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</si>
  <si>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</si>
  <si>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</si>
  <si>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</si>
  <si>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</si>
  <si>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</si>
  <si>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</si>
  <si>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</si>
  <si>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</si>
  <si>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</si>
  <si>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</si>
  <si>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</si>
  <si>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</si>
  <si>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</si>
  <si>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</si>
  <si>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</si>
  <si>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</si>
  <si>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</si>
  <si>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</si>
  <si>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</si>
  <si>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</si>
  <si>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</si>
  <si>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</si>
  <si>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</si>
  <si>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</si>
  <si>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</si>
  <si>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</si>
  <si>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</si>
  <si>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</si>
  <si>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</si>
  <si>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</si>
  <si>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</si>
  <si>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</si>
  <si>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</si>
  <si>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</si>
  <si>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</si>
  <si>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</si>
  <si>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</si>
  <si>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</si>
  <si>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</si>
  <si>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</si>
  <si>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</si>
  <si>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</si>
  <si>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</si>
  <si>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</si>
  <si>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</si>
  <si>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</si>
  <si>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</si>
  <si>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</si>
  <si>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</si>
  <si>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</si>
  <si>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</si>
  <si>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</si>
  <si>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</si>
  <si>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</si>
  <si>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</si>
  <si>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</si>
  <si>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</si>
  <si>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</si>
  <si>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</si>
  <si>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</si>
  <si>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</si>
  <si>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</si>
  <si>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</si>
  <si>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</si>
  <si>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</si>
  <si>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</si>
  <si>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</si>
  <si>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</si>
  <si>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</si>
  <si>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</si>
  <si>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</si>
  <si>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</si>
  <si>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</si>
  <si>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</si>
  <si>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</si>
  <si>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</si>
  <si>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</si>
  <si>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</si>
  <si>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</si>
  <si>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</si>
  <si>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</si>
  <si>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</si>
  <si>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</si>
  <si>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</si>
  <si>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</si>
  <si>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</si>
  <si>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</si>
  <si>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</si>
  <si>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</si>
  <si>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</si>
  <si>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</si>
  <si>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</si>
  <si>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</si>
  <si>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</si>
  <si>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</si>
  <si>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</si>
  <si>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</si>
  <si>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</si>
  <si>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</si>
  <si>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</si>
  <si>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</si>
  <si>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</si>
  <si>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</si>
  <si>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</si>
  <si>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</si>
  <si>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</si>
  <si>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</si>
  <si>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</si>
  <si>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</si>
  <si>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</si>
  <si>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</si>
  <si>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</si>
  <si>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</si>
  <si>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</si>
  <si>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</si>
  <si>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</si>
  <si>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</si>
  <si>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</si>
  <si>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</si>
  <si>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</si>
  <si>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</si>
  <si>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</si>
  <si>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</si>
  <si>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</si>
  <si>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</si>
  <si>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</si>
  <si>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</si>
  <si>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</si>
  <si>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</si>
  <si>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</si>
  <si>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</si>
  <si>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</si>
  <si>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</si>
  <si>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</si>
  <si>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</si>
  <si>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</si>
  <si>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</si>
  <si>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</si>
  <si>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</si>
  <si>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</si>
  <si>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</si>
  <si>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</si>
  <si>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</si>
  <si>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</si>
  <si>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</si>
  <si>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</si>
  <si>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</si>
  <si>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</si>
  <si>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</si>
  <si>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</si>
  <si>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</si>
  <si>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</si>
  <si>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</si>
  <si>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</si>
  <si>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</si>
  <si>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</si>
  <si>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</si>
  <si>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</si>
  <si>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</si>
  <si>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</si>
  <si>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</si>
  <si>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</si>
  <si>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</si>
  <si>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</si>
  <si>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</si>
  <si>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</si>
  <si>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</si>
  <si>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</si>
  <si>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</si>
  <si>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</si>
  <si>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</si>
  <si>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</si>
  <si>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</si>
  <si>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</si>
  <si>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</si>
  <si>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</si>
  <si>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</si>
  <si>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</si>
  <si>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</si>
  <si>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</si>
  <si>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</si>
  <si>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</si>
  <si>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</si>
  <si>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</si>
  <si>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</si>
  <si>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</si>
  <si>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</si>
  <si>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</si>
  <si>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</si>
  <si>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</si>
  <si>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</si>
  <si>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</si>
  <si>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</si>
  <si>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</si>
  <si>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</si>
  <si>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</si>
  <si>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</si>
  <si>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</si>
  <si>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</si>
  <si>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</si>
  <si>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</si>
  <si>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</si>
  <si>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</si>
  <si>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</si>
  <si>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</si>
  <si>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</si>
  <si>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</si>
  <si>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</si>
  <si>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</si>
  <si>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</si>
  <si>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</si>
  <si>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</si>
  <si>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</si>
  <si>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</si>
  <si>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</si>
  <si>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</si>
  <si>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</si>
  <si>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</si>
  <si>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</si>
  <si>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</si>
  <si>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</si>
  <si>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</si>
  <si>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</si>
  <si>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</si>
  <si>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</si>
  <si>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</si>
  <si>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</si>
  <si>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</si>
  <si>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</si>
  <si>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</si>
  <si>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</si>
  <si>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</si>
  <si>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</si>
  <si>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</si>
  <si>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</si>
  <si>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</si>
  <si>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</si>
  <si>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</si>
  <si>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</si>
  <si>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</si>
  <si>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</si>
  <si>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</si>
  <si>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</si>
  <si>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</si>
  <si>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</si>
  <si>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</si>
  <si>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</si>
  <si>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</si>
  <si>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</si>
  <si>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</si>
  <si>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</si>
  <si>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</si>
  <si>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</si>
  <si>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</si>
  <si>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</si>
  <si>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</si>
  <si>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</si>
  <si>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</si>
  <si>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</si>
  <si>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</si>
  <si>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</si>
  <si>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</si>
  <si>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</si>
  <si>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</si>
  <si>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</si>
  <si>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</si>
  <si>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</si>
  <si>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</si>
  <si>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</si>
  <si>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</si>
  <si>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</si>
  <si>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</si>
  <si>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</si>
  <si>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</si>
  <si>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</si>
  <si>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</si>
  <si>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</si>
  <si>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</si>
  <si>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</si>
  <si>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</si>
  <si>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</si>
  <si>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</si>
  <si>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</si>
  <si>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</si>
  <si>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</si>
  <si>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</si>
  <si>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</si>
  <si>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</si>
  <si>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</si>
  <si>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</si>
  <si>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</si>
  <si>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</si>
  <si>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</si>
  <si>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</si>
  <si>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</si>
  <si>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</si>
  <si>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</si>
  <si>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</si>
  <si>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</si>
  <si>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</si>
  <si>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</si>
  <si>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</si>
  <si>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</si>
  <si>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</si>
  <si>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</si>
  <si>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</si>
  <si>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</si>
  <si>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</si>
  <si>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</si>
  <si>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</si>
  <si>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</si>
  <si>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</si>
  <si>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</si>
  <si>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</si>
  <si>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</si>
  <si>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</si>
  <si>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</si>
  <si>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</si>
  <si>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</si>
  <si>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</si>
  <si>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</si>
  <si>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</si>
  <si>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</si>
  <si>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</si>
  <si>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</si>
  <si>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</si>
  <si>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</si>
  <si>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</si>
  <si>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</si>
  <si>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</si>
  <si>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</si>
  <si>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</si>
  <si>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</si>
  <si>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</si>
  <si>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</si>
  <si>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</si>
  <si>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</si>
  <si>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</si>
  <si>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</si>
  <si>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</si>
  <si>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</si>
  <si>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</si>
  <si>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</si>
  <si>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</si>
  <si>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</si>
  <si>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</si>
  <si>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</si>
  <si>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</si>
  <si>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</si>
  <si>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</si>
  <si>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</si>
  <si>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</si>
  <si>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</si>
  <si>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</si>
  <si>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</si>
  <si>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</si>
  <si>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</si>
  <si>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</si>
  <si>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</si>
  <si>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</si>
  <si>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</si>
  <si>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</si>
  <si>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</si>
  <si>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</si>
  <si>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</si>
  <si>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</si>
  <si>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</si>
  <si>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</si>
  <si>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</si>
  <si>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</si>
  <si>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</si>
  <si>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</si>
  <si>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</si>
  <si>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</si>
  <si>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</si>
  <si>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</si>
  <si>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</si>
  <si>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</si>
  <si>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</si>
  <si>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</si>
  <si>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</si>
  <si>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</si>
  <si>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</si>
  <si>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</si>
  <si>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</si>
  <si>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</si>
  <si>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</si>
  <si>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</si>
  <si>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</si>
  <si>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</si>
  <si>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</si>
  <si>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</si>
  <si>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</si>
  <si>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</si>
  <si>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</si>
  <si>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</si>
  <si>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</si>
  <si>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</si>
  <si>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</si>
  <si>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</si>
  <si>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</si>
  <si>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</si>
  <si>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</si>
  <si>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</si>
  <si>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</si>
  <si>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</si>
  <si>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</si>
  <si>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</si>
  <si>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</si>
  <si>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</si>
  <si>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</si>
  <si>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</si>
  <si>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</si>
  <si>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</si>
  <si>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</si>
  <si>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</si>
  <si>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</si>
  <si>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</si>
  <si>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</si>
  <si>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</si>
  <si>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</si>
  <si>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</si>
  <si>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</si>
  <si>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</si>
  <si>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</si>
  <si>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</si>
  <si>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</si>
  <si>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</si>
  <si>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</si>
  <si>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</si>
  <si>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</si>
  <si>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</si>
  <si>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</si>
  <si>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</si>
  <si>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</si>
  <si>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</si>
  <si>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</si>
  <si>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</si>
  <si>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</si>
  <si>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</si>
  <si>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</si>
  <si>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</si>
  <si>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</si>
  <si>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</si>
  <si>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</si>
  <si>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</si>
  <si>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</si>
  <si>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</si>
  <si>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</si>
  <si>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</si>
  <si>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</si>
  <si>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</si>
  <si>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</si>
  <si>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</si>
  <si>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</si>
  <si>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</si>
  <si>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</si>
  <si>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</si>
  <si>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</si>
  <si>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</si>
  <si>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</si>
  <si>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</si>
  <si>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</si>
  <si>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</si>
  <si>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</si>
  <si>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</si>
  <si>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</si>
  <si>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</si>
  <si>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</si>
  <si>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</si>
  <si>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</si>
  <si>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</si>
  <si>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</si>
  <si>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</si>
  <si>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</si>
  <si>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</si>
  <si>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</si>
  <si>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</si>
  <si>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</si>
  <si>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</si>
  <si>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</si>
  <si>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</si>
  <si>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</si>
  <si>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</si>
  <si>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</si>
  <si>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</si>
  <si>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</si>
  <si>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</si>
  <si>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</si>
  <si>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</si>
  <si>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</si>
  <si>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</si>
  <si>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</si>
  <si>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</si>
  <si>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</si>
  <si>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</si>
  <si>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</si>
  <si>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</si>
  <si>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</si>
  <si>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</si>
  <si>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</si>
  <si>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</si>
  <si>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</si>
  <si>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</si>
  <si>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</si>
  <si>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</si>
  <si>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</si>
  <si>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</si>
  <si>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</si>
  <si>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</si>
  <si>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</si>
  <si>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</si>
  <si>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</si>
  <si>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</si>
  <si>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</si>
  <si>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</si>
  <si>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</si>
  <si>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</si>
  <si>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</si>
  <si>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</si>
  <si>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</si>
  <si>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</si>
  <si>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</si>
  <si>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</si>
  <si>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</si>
  <si>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</si>
  <si>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</si>
  <si>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</si>
  <si>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</si>
  <si>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</si>
  <si>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</si>
  <si>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</si>
  <si>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</si>
  <si>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</si>
  <si>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</si>
  <si>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</si>
  <si>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</si>
  <si>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</si>
  <si>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</si>
  <si>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</si>
  <si>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</si>
  <si>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</si>
  <si>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</si>
  <si>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</si>
  <si>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</si>
  <si>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</si>
  <si>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</si>
  <si>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</si>
  <si>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</si>
  <si>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</si>
  <si>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</si>
  <si>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</si>
  <si>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</si>
  <si>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</si>
  <si>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</si>
  <si>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</si>
  <si>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</si>
  <si>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</si>
  <si>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</si>
  <si>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</si>
  <si>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</si>
  <si>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</si>
  <si>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</si>
  <si>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</si>
  <si>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</si>
  <si>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</si>
  <si>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</si>
  <si>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</si>
  <si>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</si>
  <si>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</si>
  <si>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</si>
  <si>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</si>
  <si>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</si>
  <si>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</si>
  <si>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</si>
  <si>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</si>
  <si>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</si>
  <si>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</si>
  <si>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</si>
  <si>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</si>
  <si>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</si>
  <si>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</si>
  <si>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</si>
  <si>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</si>
  <si>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</si>
  <si>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</si>
  <si>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</si>
  <si>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</si>
  <si>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</si>
  <si>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</si>
  <si>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</si>
  <si>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</si>
  <si>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</si>
  <si>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</si>
  <si>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</si>
  <si>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</si>
  <si>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</si>
  <si>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</si>
  <si>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</si>
  <si>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</si>
  <si>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</si>
  <si>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</si>
  <si>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</si>
  <si>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</si>
  <si>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</si>
  <si>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</si>
  <si>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</si>
  <si>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</si>
  <si>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</si>
  <si>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</si>
  <si>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</si>
  <si>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</si>
  <si>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</si>
  <si>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</si>
  <si>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</si>
  <si>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</si>
  <si>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</si>
  <si>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</si>
  <si>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</si>
  <si>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</si>
  <si>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</si>
  <si>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</si>
  <si>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</si>
  <si>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</si>
  <si>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</si>
  <si>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</si>
  <si>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</si>
  <si>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</si>
  <si>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</si>
  <si>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</si>
  <si>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</si>
  <si>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</si>
  <si>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</si>
  <si>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</si>
  <si>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</si>
  <si>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</si>
  <si>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</si>
  <si>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</si>
  <si>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</si>
  <si>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</si>
  <si>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</si>
  <si>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</si>
  <si>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</si>
  <si>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</si>
  <si>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</si>
  <si>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</si>
  <si>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</si>
  <si>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</si>
  <si>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</si>
  <si>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</si>
  <si>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</si>
  <si>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</si>
  <si>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</si>
  <si>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</si>
  <si>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</si>
  <si>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</si>
  <si>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</si>
  <si>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</si>
  <si>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</si>
  <si>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</si>
  <si>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</si>
  <si>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</si>
  <si>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</si>
  <si>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</si>
  <si>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</si>
  <si>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</si>
  <si>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</si>
  <si>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</si>
  <si>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</si>
  <si>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</si>
  <si>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</si>
  <si>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</si>
  <si>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</si>
  <si>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</si>
  <si>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</si>
  <si>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</si>
  <si>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</si>
  <si>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</si>
  <si>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</si>
  <si>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</si>
  <si>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</si>
  <si>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</si>
  <si>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</si>
  <si>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</si>
  <si>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</si>
  <si>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</si>
  <si>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</si>
  <si>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</si>
  <si>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</si>
  <si>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</si>
  <si>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</si>
  <si>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</si>
  <si>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</si>
  <si>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</si>
  <si>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</si>
  <si>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</si>
  <si>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</si>
  <si>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</si>
  <si>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</si>
  <si>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</si>
  <si>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</si>
  <si>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</si>
  <si>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</si>
  <si>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</si>
  <si>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</si>
  <si>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</si>
  <si>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</si>
  <si>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</si>
  <si>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</si>
  <si>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</si>
  <si>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</si>
  <si>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</si>
  <si>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</si>
  <si>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</si>
  <si>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</si>
  <si>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</si>
  <si>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</si>
  <si>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</si>
  <si>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</si>
  <si>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</si>
  <si>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</si>
  <si>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</si>
  <si>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</si>
  <si>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</si>
  <si>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</si>
  <si>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</si>
  <si>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</si>
  <si>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</si>
  <si>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</si>
  <si>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</si>
  <si>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</si>
  <si>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</si>
  <si>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</si>
  <si>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</si>
  <si>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</si>
  <si>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</si>
  <si>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</si>
  <si>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</si>
  <si>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</si>
  <si>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</si>
  <si>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</si>
  <si>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</si>
  <si>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</si>
  <si>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</si>
  <si>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</si>
  <si>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</si>
  <si>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</si>
  <si>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</si>
  <si>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</si>
  <si>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</si>
  <si>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</si>
  <si>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</si>
  <si>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</si>
  <si>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</si>
  <si>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</si>
  <si>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</si>
  <si>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</si>
  <si>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</si>
  <si>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</si>
  <si>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</si>
  <si>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</si>
  <si>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</si>
  <si>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</si>
  <si>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</si>
  <si>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</si>
  <si>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</si>
  <si>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</si>
  <si>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</si>
  <si>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</si>
  <si>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</si>
  <si>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</si>
  <si>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</si>
  <si>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</si>
  <si>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</si>
  <si>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</si>
  <si>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</si>
  <si>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</si>
  <si>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</si>
  <si>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</si>
  <si>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</si>
  <si>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</si>
  <si>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</si>
  <si>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</si>
  <si>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</si>
  <si>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</si>
  <si>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</si>
  <si>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</si>
  <si>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</si>
  <si>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</si>
  <si>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</si>
  <si>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</si>
  <si>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</si>
  <si>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</si>
  <si>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</si>
  <si>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</si>
  <si>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</si>
  <si>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</si>
  <si>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</si>
  <si>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</si>
  <si>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</si>
  <si>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</si>
  <si>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</si>
  <si>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</si>
  <si>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</si>
  <si>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</si>
  <si>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</si>
  <si>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</si>
  <si>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</si>
  <si>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</si>
  <si>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</si>
  <si>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</si>
  <si>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</si>
  <si>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</si>
  <si>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</si>
  <si>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</si>
  <si>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</si>
  <si>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</si>
  <si>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</si>
  <si>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</si>
  <si>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</si>
  <si>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</si>
  <si>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</si>
  <si>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</si>
  <si>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</si>
  <si>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</si>
  <si>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</si>
  <si>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</si>
  <si>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</si>
  <si>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</si>
  <si>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</si>
  <si>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</si>
  <si>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</si>
  <si>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</si>
  <si>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</si>
  <si>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</si>
  <si>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</si>
  <si>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</si>
  <si>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</si>
  <si>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</si>
  <si>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</si>
  <si>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</si>
  <si>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</si>
  <si>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</si>
  <si>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</si>
  <si>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</si>
  <si>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</si>
  <si>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</si>
  <si>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</si>
  <si>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</si>
  <si>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</si>
  <si>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</si>
  <si>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</si>
  <si>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</si>
  <si>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</si>
  <si>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</si>
  <si>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</si>
  <si>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</si>
  <si>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</si>
  <si>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</si>
  <si>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</si>
  <si>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</si>
  <si>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</si>
  <si>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</si>
  <si>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</si>
  <si>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</si>
  <si>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</si>
  <si>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</si>
  <si>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</si>
  <si>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</si>
  <si>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</si>
  <si>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</si>
  <si>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</si>
  <si>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</si>
  <si>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</si>
  <si>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</si>
  <si>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</si>
  <si>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</si>
  <si>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</si>
  <si>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</si>
  <si>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</si>
  <si>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</si>
  <si>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</si>
  <si>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</si>
  <si>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</si>
  <si>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</si>
  <si>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</si>
  <si>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</si>
  <si>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</si>
  <si>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</si>
  <si>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</si>
  <si>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</si>
  <si>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</si>
  <si>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</si>
  <si>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</si>
  <si>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</si>
  <si>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</si>
  <si>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</si>
  <si>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</si>
  <si>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</si>
  <si>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</si>
  <si>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</si>
  <si>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</si>
  <si>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</si>
  <si>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</si>
  <si>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</si>
  <si>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</si>
  <si>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</si>
  <si>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</si>
  <si>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</si>
  <si>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</si>
  <si>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</si>
  <si>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</si>
  <si>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</si>
  <si>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</si>
  <si>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</si>
  <si>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</si>
  <si>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</si>
  <si>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</si>
  <si>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</si>
  <si>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</si>
  <si>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</si>
  <si>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</si>
  <si>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</si>
  <si>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</si>
  <si>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</si>
  <si>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</si>
  <si>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</si>
  <si>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</si>
  <si>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</si>
  <si>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</si>
  <si>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</si>
  <si>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</si>
  <si>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</si>
  <si>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</si>
  <si>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</si>
  <si>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</si>
  <si>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</si>
  <si>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</si>
  <si>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</si>
  <si>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</si>
  <si>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</si>
  <si>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</si>
  <si>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</si>
  <si>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</si>
  <si>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</si>
  <si>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</si>
  <si>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</si>
  <si>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</si>
  <si>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</si>
  <si>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</si>
  <si>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</si>
  <si>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</si>
  <si>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</si>
  <si>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</si>
  <si>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</si>
  <si>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</si>
  <si>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</si>
  <si>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</si>
  <si>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</si>
  <si>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</si>
  <si>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</si>
  <si>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</si>
  <si>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</si>
  <si>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</si>
  <si>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</si>
  <si>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</si>
  <si>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</si>
  <si>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</si>
  <si>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</si>
  <si>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</si>
  <si>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</si>
  <si>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</si>
  <si>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</si>
  <si>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</si>
  <si>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</si>
  <si>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</si>
  <si>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</si>
  <si>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</si>
  <si>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</si>
  <si>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</si>
  <si>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</si>
  <si>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</si>
  <si>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</si>
  <si>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</si>
  <si>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</si>
  <si>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</si>
  <si>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</si>
  <si>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</si>
  <si>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</si>
  <si>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</si>
  <si>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</si>
  <si>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</si>
  <si>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</si>
  <si>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</si>
  <si>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</si>
  <si>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</si>
  <si>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</si>
  <si>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</si>
  <si>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</si>
  <si>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</si>
  <si>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</si>
  <si>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</si>
  <si>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</si>
  <si>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</si>
  <si>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</si>
  <si>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</si>
  <si>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</si>
  <si>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</si>
  <si>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</si>
  <si>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</si>
  <si>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</si>
  <si>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</si>
  <si>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</si>
  <si>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</si>
  <si>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</si>
  <si>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</si>
  <si>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</si>
  <si>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</si>
  <si>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</si>
  <si>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</si>
  <si>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</si>
  <si>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</si>
  <si>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</si>
  <si>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</si>
  <si>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</si>
  <si>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</si>
  <si>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</si>
  <si>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</si>
  <si>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</si>
  <si>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</si>
  <si>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</si>
  <si>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</si>
  <si>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</si>
  <si>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</si>
  <si>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</si>
  <si>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</si>
  <si>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</si>
  <si>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</si>
  <si>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</si>
  <si>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</si>
  <si>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</si>
  <si>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</si>
  <si>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</si>
  <si>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</si>
  <si>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</si>
  <si>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</si>
  <si>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</si>
  <si>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</si>
  <si>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</si>
  <si>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</si>
  <si>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</si>
  <si>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</si>
  <si>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</si>
  <si>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</si>
  <si>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</si>
  <si>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</si>
  <si>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</si>
  <si>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</si>
  <si>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</si>
  <si>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</si>
  <si>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</si>
  <si>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</si>
  <si>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</si>
  <si>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</si>
  <si>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</si>
  <si>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</si>
  <si>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</si>
  <si>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</si>
  <si>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</si>
  <si>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</si>
  <si>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</si>
  <si>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</si>
  <si>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</si>
  <si>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</si>
  <si>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</si>
  <si>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</si>
  <si>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</si>
  <si>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</si>
  <si>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</si>
  <si>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</si>
  <si>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</si>
  <si>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</si>
  <si>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</si>
  <si>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</si>
  <si>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</si>
  <si>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</si>
  <si>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</si>
  <si>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</si>
  <si>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</si>
  <si>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</si>
  <si>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</si>
  <si>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</si>
  <si>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</si>
  <si>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</si>
  <si>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</si>
  <si>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</si>
  <si>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</si>
  <si>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</si>
  <si>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</si>
  <si>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</si>
  <si>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</si>
  <si>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</si>
  <si>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</si>
  <si>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</si>
  <si>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</si>
  <si>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</si>
  <si>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</si>
  <si>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</si>
  <si>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</si>
  <si>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</si>
  <si>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</si>
  <si>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</si>
  <si>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</si>
  <si>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</si>
  <si>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</si>
  <si>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</si>
  <si>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</si>
  <si>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</si>
  <si>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</si>
  <si>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</si>
  <si>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</si>
  <si>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</si>
  <si>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</si>
  <si>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</si>
  <si>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</si>
  <si>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</si>
  <si>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</si>
  <si>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</si>
  <si>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</si>
  <si>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</si>
  <si>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</si>
  <si>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</si>
  <si>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</si>
  <si>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</si>
  <si>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</si>
  <si>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</si>
  <si>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</si>
  <si>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</si>
  <si>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</si>
  <si>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</si>
  <si>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</si>
  <si>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</si>
  <si>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</si>
  <si>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</si>
  <si>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</si>
  <si>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</si>
  <si>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</si>
  <si>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</si>
  <si>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</si>
  <si>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</si>
  <si>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</si>
  <si>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</si>
  <si>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</si>
  <si>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</si>
  <si>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</si>
  <si>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</si>
  <si>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</si>
  <si>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</si>
  <si>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</si>
  <si>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</si>
  <si>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</si>
  <si>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</si>
  <si>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</si>
  <si>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</si>
  <si>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</si>
  <si>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</si>
  <si>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</si>
  <si>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</si>
  <si>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</si>
  <si>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</si>
  <si>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</si>
  <si>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</si>
  <si>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</si>
  <si>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</si>
  <si>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</si>
  <si>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</si>
  <si>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</si>
  <si>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</si>
  <si>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</si>
  <si>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</si>
  <si>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</si>
  <si>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</si>
  <si>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</si>
  <si>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</si>
  <si>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</si>
  <si>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</si>
  <si>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</si>
  <si>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</si>
  <si>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</si>
  <si>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</si>
  <si>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</si>
  <si>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</si>
  <si>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</si>
  <si>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</si>
  <si>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</si>
  <si>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</si>
  <si>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</si>
  <si>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</si>
  <si>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</si>
  <si>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</si>
  <si>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</si>
  <si>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</si>
  <si>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</si>
  <si>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</si>
  <si>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</si>
  <si>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</si>
  <si>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</si>
  <si>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</si>
  <si>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</si>
  <si>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</si>
  <si>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</si>
  <si>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</si>
  <si>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</si>
  <si>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</si>
  <si>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</si>
  <si>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</si>
  <si>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</si>
  <si>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</si>
  <si>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</si>
  <si>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</si>
  <si>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</si>
  <si>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</si>
  <si>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</si>
  <si>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</si>
  <si>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</si>
  <si>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</si>
  <si>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</si>
  <si>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</si>
  <si>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</si>
  <si>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</si>
  <si>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</si>
  <si>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</si>
  <si>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</si>
  <si>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</si>
  <si>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</si>
  <si>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</si>
  <si>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</si>
  <si>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</si>
  <si>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</si>
  <si>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</si>
  <si>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</si>
  <si>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</si>
  <si>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</si>
  <si>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</si>
  <si>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</si>
  <si>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</si>
  <si>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</si>
  <si>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</si>
  <si>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</si>
  <si>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</si>
  <si>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</si>
  <si>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</si>
  <si>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</si>
  <si>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</si>
  <si>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</si>
  <si>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</si>
  <si>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</si>
  <si>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</si>
  <si>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</si>
  <si>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</si>
  <si>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</si>
  <si>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</si>
  <si>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</si>
  <si>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</si>
  <si>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</si>
  <si>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</si>
  <si>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</si>
  <si>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</si>
  <si>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</si>
  <si>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</si>
  <si>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</si>
  <si>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</si>
  <si>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</si>
  <si>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</si>
  <si>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</si>
  <si>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</si>
  <si>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</si>
  <si>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</si>
  <si>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</si>
  <si>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</si>
  <si>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</si>
  <si>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</si>
  <si>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</si>
  <si>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</si>
  <si>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</si>
  <si>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</si>
  <si>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</si>
  <si>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</si>
  <si>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</si>
  <si>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</si>
  <si>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</si>
  <si>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</si>
  <si>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</si>
  <si>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</si>
  <si>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</si>
  <si>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</si>
  <si>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</si>
  <si>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</si>
  <si>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</si>
  <si>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</si>
  <si>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</si>
  <si>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</si>
  <si>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</si>
  <si>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</si>
  <si>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</si>
  <si>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</si>
  <si>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</si>
  <si>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</si>
  <si>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</si>
  <si>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</si>
  <si>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</si>
  <si>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</si>
  <si>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</si>
  <si>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</si>
  <si>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</si>
  <si>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</si>
  <si>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</si>
  <si>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</si>
  <si>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</si>
  <si>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</si>
  <si>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</si>
  <si>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</si>
  <si>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</si>
  <si>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</si>
  <si>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</si>
  <si>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</si>
  <si>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</si>
  <si>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</si>
  <si>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</si>
  <si>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</si>
  <si>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</si>
  <si>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</si>
  <si>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</si>
  <si>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</si>
  <si>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</si>
  <si>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</si>
  <si>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</si>
  <si>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</si>
  <si>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</si>
  <si>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</si>
  <si>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</si>
  <si>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</si>
  <si>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</si>
  <si>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</si>
  <si>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</si>
  <si>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</si>
  <si>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</si>
  <si>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</si>
  <si>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</si>
  <si>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</si>
  <si>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</si>
  <si>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</si>
  <si>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</si>
  <si>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</si>
  <si>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</si>
  <si>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</si>
  <si>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</si>
  <si>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</si>
  <si>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</si>
  <si>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</si>
  <si>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</si>
  <si>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</si>
  <si>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</si>
  <si>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</si>
  <si>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</si>
  <si>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</si>
  <si>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</si>
  <si>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</si>
  <si>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</si>
  <si>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</si>
  <si>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</si>
  <si>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</si>
  <si>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</si>
  <si>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</si>
  <si>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</si>
  <si>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</si>
  <si>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</si>
  <si>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</si>
  <si>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</si>
  <si>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</si>
  <si>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</si>
  <si>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</si>
  <si>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</si>
  <si>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</si>
  <si>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</si>
  <si>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</si>
  <si>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</si>
  <si>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</si>
  <si>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</si>
  <si>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</si>
  <si>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</si>
  <si>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</si>
  <si>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</si>
  <si>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</si>
  <si>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</si>
  <si>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</si>
  <si>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</si>
  <si>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</si>
  <si>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</si>
  <si>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</si>
  <si>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</si>
  <si>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</si>
  <si>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</si>
  <si>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</si>
  <si>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</si>
  <si>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</si>
  <si>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</si>
  <si>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</si>
  <si>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</si>
  <si>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</si>
  <si>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</si>
  <si>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</si>
  <si>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</si>
  <si>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</si>
  <si>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</si>
  <si>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</si>
  <si>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</si>
  <si>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</si>
  <si>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</si>
  <si>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</si>
  <si>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</si>
  <si>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</si>
  <si>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</si>
  <si>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</si>
  <si>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</si>
  <si>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</si>
  <si>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</si>
  <si>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</si>
  <si>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</si>
  <si>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</si>
  <si>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</si>
  <si>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</si>
  <si>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</si>
  <si>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</si>
  <si>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</si>
  <si>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</si>
  <si>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</si>
  <si>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</si>
  <si>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</si>
  <si>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</si>
  <si>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</si>
  <si>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</si>
  <si>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</si>
  <si>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</si>
  <si>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</si>
  <si>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</si>
  <si>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</si>
  <si>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</si>
  <si>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</si>
  <si>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</si>
  <si>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</si>
  <si>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</si>
  <si>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</si>
  <si>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</si>
  <si>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</si>
  <si>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</si>
  <si>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</si>
  <si>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</si>
  <si>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</si>
  <si>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</si>
  <si>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</si>
  <si>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</si>
  <si>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</si>
  <si>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</si>
  <si>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</si>
  <si>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</si>
  <si>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</si>
  <si>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</si>
  <si>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</si>
  <si>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</si>
  <si>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</si>
  <si>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</si>
  <si>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</si>
  <si>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</si>
  <si>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</si>
  <si>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</si>
  <si>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</si>
  <si>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</si>
  <si>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</si>
  <si>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</si>
  <si>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</si>
  <si>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</si>
  <si>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</si>
  <si>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</si>
  <si>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</si>
  <si>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</si>
  <si>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</si>
  <si>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</si>
  <si>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</si>
  <si>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</si>
  <si>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</si>
  <si>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</si>
  <si>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</si>
  <si>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</si>
  <si>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</si>
  <si>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</si>
  <si>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</si>
  <si>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</si>
  <si>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</si>
  <si>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</si>
  <si>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</si>
  <si>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</si>
  <si>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</si>
  <si>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</si>
  <si>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</si>
  <si>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</si>
  <si>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</si>
  <si>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</si>
  <si>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</si>
  <si>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</si>
  <si>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</si>
  <si>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</si>
  <si>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</si>
  <si>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</si>
  <si>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</si>
  <si>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</si>
  <si>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</si>
  <si>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</si>
  <si>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</si>
  <si>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</si>
  <si>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</si>
  <si>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</si>
  <si>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</si>
  <si>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</si>
  <si>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</si>
  <si>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</si>
  <si>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</si>
  <si>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</si>
  <si>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</si>
  <si>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</si>
  <si>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</si>
  <si>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</si>
  <si>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</si>
  <si>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</si>
  <si>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</si>
  <si>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</si>
  <si>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</si>
  <si>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</si>
  <si>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</si>
  <si>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</si>
  <si>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</si>
  <si>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</si>
  <si>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</si>
  <si>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</si>
  <si>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</si>
  <si>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</si>
  <si>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</si>
  <si>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</si>
  <si>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</si>
  <si>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</si>
  <si>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</si>
  <si>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</si>
  <si>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</si>
  <si>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</si>
  <si>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</si>
  <si>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</si>
  <si>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</si>
  <si>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</si>
  <si>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</si>
  <si>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</si>
  <si>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</si>
  <si>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</si>
  <si>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</si>
  <si>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</si>
  <si>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</si>
  <si>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</si>
  <si>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</si>
  <si>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</si>
  <si>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</si>
  <si>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</si>
  <si>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</si>
  <si>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</si>
  <si>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</si>
  <si>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</si>
  <si>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</si>
  <si>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</si>
  <si>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</si>
  <si>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</si>
  <si>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</si>
  <si>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</si>
  <si>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</si>
  <si>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</si>
  <si>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</si>
  <si>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</si>
  <si>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</si>
  <si>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</si>
  <si>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</si>
  <si>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</si>
  <si>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</si>
  <si>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</si>
  <si>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</si>
  <si>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</si>
  <si>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</si>
  <si>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</si>
  <si>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</si>
  <si>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</si>
  <si>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</si>
  <si>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</si>
  <si>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</si>
  <si>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</si>
  <si>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</si>
  <si>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</si>
  <si>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</si>
  <si>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</si>
  <si>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</si>
  <si>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</si>
  <si>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</si>
  <si>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</si>
  <si>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</si>
  <si>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</si>
  <si>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</si>
  <si>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</si>
  <si>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</si>
  <si>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</si>
  <si>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</si>
  <si>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</si>
  <si>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</si>
  <si>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</si>
  <si>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</si>
  <si>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</si>
  <si>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</si>
  <si>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</si>
  <si>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</si>
  <si>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</si>
  <si>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</si>
  <si>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</si>
  <si>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</si>
  <si>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</si>
  <si>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</si>
  <si>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</si>
  <si>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</si>
  <si>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</si>
  <si>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</si>
  <si>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</si>
  <si>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</si>
  <si>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</si>
  <si>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</si>
  <si>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</si>
  <si>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</si>
  <si>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</si>
  <si>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</si>
  <si>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</si>
  <si>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</si>
  <si>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</si>
  <si>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</si>
  <si>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</si>
  <si>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</si>
  <si>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</si>
  <si>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</si>
  <si>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</si>
  <si>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</si>
  <si>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</si>
  <si>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</si>
  <si>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</si>
  <si>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</si>
  <si>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</si>
  <si>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</si>
  <si>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</si>
  <si>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</si>
  <si>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</si>
  <si>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</si>
  <si>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</si>
  <si>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</si>
  <si>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</si>
  <si>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</si>
  <si>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</si>
  <si>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</si>
  <si>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</si>
  <si>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</si>
  <si>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</si>
  <si>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</si>
  <si>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</si>
  <si>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</si>
  <si>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</si>
  <si>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</si>
  <si>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</si>
  <si>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</si>
  <si>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</si>
  <si>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</si>
  <si>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</si>
  <si>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</si>
  <si>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</si>
  <si>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</si>
  <si>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</si>
  <si>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</si>
  <si>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</si>
  <si>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</si>
  <si>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</si>
  <si>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</si>
  <si>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</si>
  <si>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</si>
  <si>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</si>
  <si>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</si>
  <si>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</si>
  <si>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</si>
  <si>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</si>
  <si>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</si>
  <si>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</si>
  <si>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</si>
  <si>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</si>
  <si>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</si>
  <si>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</si>
  <si>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</si>
  <si>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</si>
  <si>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</si>
  <si>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</si>
  <si>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</si>
  <si>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</si>
  <si>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</si>
  <si>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</si>
  <si>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</si>
  <si>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</si>
  <si>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</si>
  <si>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</si>
  <si>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</si>
  <si>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</si>
  <si>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</si>
  <si>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</si>
  <si>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</si>
  <si>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</si>
  <si>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</si>
  <si>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</si>
  <si>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</si>
  <si>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</si>
  <si>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</si>
  <si>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</si>
  <si>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</si>
  <si>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</si>
  <si>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</si>
  <si>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</si>
  <si>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</si>
  <si>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</si>
  <si>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</si>
  <si>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</si>
  <si>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</si>
  <si>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</si>
  <si>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</si>
  <si>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</si>
  <si>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</si>
  <si>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</si>
  <si>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</si>
  <si>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</si>
  <si>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</si>
  <si>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</si>
  <si>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</si>
  <si>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</si>
  <si>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</si>
  <si>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</si>
  <si>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</si>
  <si>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</si>
  <si>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</si>
  <si>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</si>
  <si>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</si>
  <si>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</si>
  <si>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</si>
  <si>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</si>
  <si>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</si>
  <si>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</si>
  <si>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</si>
  <si>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</si>
  <si>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</si>
  <si>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</si>
  <si>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</si>
  <si>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</si>
  <si>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</si>
  <si>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</si>
  <si>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</si>
  <si>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</si>
  <si>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</si>
  <si>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</si>
  <si>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</si>
  <si>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</si>
  <si>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</si>
  <si>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</si>
  <si>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</si>
  <si>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</si>
  <si>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</si>
  <si>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</si>
  <si>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</si>
  <si>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</si>
  <si>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</si>
  <si>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</si>
  <si>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</si>
  <si>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</si>
  <si>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</si>
  <si>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</si>
  <si>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</si>
  <si>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</si>
  <si>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</si>
  <si>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</si>
  <si>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</si>
  <si>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</si>
  <si>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</si>
  <si>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</si>
  <si>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</si>
  <si>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</si>
  <si>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</si>
  <si>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</si>
  <si>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</si>
  <si>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</si>
  <si>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</si>
  <si>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</si>
  <si>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</si>
  <si>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</si>
  <si>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</si>
  <si>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</si>
  <si>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</si>
  <si>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</si>
  <si>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</si>
  <si>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</si>
  <si>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</si>
  <si>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</si>
  <si>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</si>
  <si>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</si>
  <si>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</si>
  <si>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</si>
  <si>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</si>
  <si>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</si>
  <si>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</si>
  <si>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</si>
  <si>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</si>
  <si>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</si>
  <si>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</si>
  <si>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</si>
  <si>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</si>
  <si>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</si>
  <si>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</si>
  <si>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</si>
  <si>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</si>
  <si>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</si>
  <si>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</si>
  <si>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</si>
  <si>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</si>
  <si>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</si>
  <si>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</si>
  <si>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</si>
  <si>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</si>
  <si>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</si>
  <si>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</si>
  <si>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</si>
  <si>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</si>
  <si>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</si>
  <si>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</si>
  <si>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</si>
  <si>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</si>
  <si>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</si>
  <si>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</si>
  <si>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</si>
  <si>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</si>
  <si>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</si>
  <si>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</si>
  <si>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</si>
  <si>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</si>
  <si>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</si>
  <si>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</si>
  <si>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</si>
  <si>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</si>
  <si>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</si>
  <si>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</si>
  <si>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</si>
  <si>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</si>
  <si>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</si>
  <si>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</si>
  <si>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</si>
  <si>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</si>
  <si>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</si>
  <si>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</si>
  <si>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</si>
  <si>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</si>
  <si>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</si>
  <si>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</si>
  <si>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</si>
  <si>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</si>
  <si>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</si>
  <si>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</si>
  <si>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</si>
  <si>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</si>
  <si>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</si>
  <si>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</si>
  <si>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</si>
  <si>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</si>
  <si>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</si>
  <si>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</si>
  <si>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</si>
  <si>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</si>
  <si>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</si>
  <si>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</si>
  <si>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</si>
  <si>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</si>
  <si>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</si>
  <si>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</si>
  <si>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</si>
  <si>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</si>
  <si>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</si>
  <si>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</si>
  <si>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</si>
  <si>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</si>
  <si>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</si>
  <si>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</si>
  <si>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</si>
  <si>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</si>
  <si>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</si>
  <si>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</si>
  <si>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</si>
  <si>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</si>
  <si>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</si>
  <si>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</si>
  <si>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</si>
  <si>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</si>
  <si>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</si>
  <si>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</si>
  <si>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</si>
  <si>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</si>
  <si>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</si>
  <si>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</si>
  <si>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</si>
  <si>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</si>
  <si>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</si>
  <si>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</si>
  <si>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</si>
  <si>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</si>
  <si>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</si>
  <si>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</si>
  <si>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</si>
  <si>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</si>
  <si>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</si>
  <si>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</si>
  <si>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</si>
  <si>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</si>
  <si>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</si>
  <si>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</si>
  <si>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</si>
  <si>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</si>
  <si>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</si>
  <si>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</si>
  <si>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</si>
  <si>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</si>
  <si>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</si>
  <si>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</si>
  <si>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</si>
  <si>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</si>
  <si>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</si>
  <si>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</si>
  <si>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</si>
  <si>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</si>
  <si>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</si>
  <si>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</si>
  <si>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</si>
  <si>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</si>
  <si>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</si>
  <si>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</si>
  <si>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</si>
  <si>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</si>
  <si>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</si>
  <si>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</si>
  <si>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</si>
  <si>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</si>
  <si>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</si>
  <si>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</si>
  <si>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</si>
  <si>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</si>
  <si>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</si>
  <si>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</si>
  <si>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</si>
  <si>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</si>
  <si>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</si>
  <si>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</si>
  <si>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</si>
  <si>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</si>
  <si>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</si>
  <si>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</si>
  <si>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</si>
  <si>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</si>
  <si>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</si>
  <si>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</si>
  <si>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</si>
  <si>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</si>
  <si>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</si>
  <si>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</si>
  <si>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</si>
  <si>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</si>
  <si>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</si>
  <si>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</si>
  <si>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</si>
  <si>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</si>
  <si>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</si>
  <si>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</si>
  <si>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</si>
  <si>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</si>
  <si>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</si>
  <si>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</si>
  <si>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</si>
  <si>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</si>
  <si>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</si>
  <si>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</si>
  <si>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</si>
  <si>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</si>
  <si>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</si>
  <si>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</si>
  <si>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</si>
  <si>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</si>
  <si>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</si>
  <si>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</si>
  <si>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</si>
  <si>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</si>
  <si>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</si>
  <si>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</si>
  <si>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</si>
  <si>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</si>
  <si>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</si>
  <si>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</si>
  <si>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</si>
  <si>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</si>
  <si>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</si>
  <si>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</si>
  <si>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</si>
  <si>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</si>
  <si>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</si>
  <si>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</si>
  <si>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</si>
  <si>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</si>
  <si>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</si>
  <si>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</si>
  <si>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</si>
  <si>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</si>
  <si>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</si>
  <si>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</si>
  <si>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</si>
  <si>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</si>
  <si>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</si>
  <si>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</si>
  <si>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</si>
  <si>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</si>
  <si>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</si>
  <si>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</si>
  <si>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</si>
  <si>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</si>
  <si>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</si>
  <si>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</si>
  <si>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</si>
  <si>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</si>
  <si>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</si>
  <si>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</si>
  <si>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</si>
  <si>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</si>
  <si>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</si>
  <si>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</si>
  <si>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</si>
  <si>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</si>
  <si>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</si>
  <si>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</si>
  <si>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</si>
  <si>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</si>
  <si>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</si>
  <si>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</si>
  <si>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</si>
  <si>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</si>
  <si>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</si>
  <si>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</si>
  <si>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</si>
  <si>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</si>
  <si>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</si>
  <si>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</si>
  <si>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</si>
  <si>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</si>
  <si>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</si>
  <si>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</si>
  <si>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</si>
  <si>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</si>
  <si>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</si>
  <si>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</si>
  <si>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</si>
  <si>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</si>
  <si>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</si>
  <si>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</si>
  <si>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</si>
  <si>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</si>
  <si>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</si>
  <si>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</si>
  <si>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</si>
  <si>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</si>
  <si>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</si>
  <si>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</si>
  <si>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</si>
  <si>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</si>
  <si>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</si>
  <si>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</si>
  <si>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</si>
  <si>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</si>
  <si>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</si>
  <si>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</si>
  <si>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</si>
  <si>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</si>
  <si>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</si>
  <si>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</si>
  <si>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</si>
  <si>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</si>
  <si>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</si>
  <si>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</si>
  <si>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</si>
  <si>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</si>
  <si>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</si>
  <si>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</si>
  <si>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</si>
  <si>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</si>
  <si>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</si>
  <si>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</si>
  <si>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</si>
  <si>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</si>
  <si>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</si>
  <si>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</si>
  <si>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</si>
  <si>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</si>
  <si>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</si>
  <si>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</si>
  <si>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</si>
  <si>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</si>
  <si>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</si>
  <si>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</si>
  <si>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</si>
  <si>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</si>
  <si>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</si>
  <si>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</si>
  <si>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</si>
  <si>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</si>
  <si>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</si>
  <si>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</si>
  <si>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</si>
  <si>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</si>
  <si>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</si>
  <si>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</si>
  <si>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</si>
  <si>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</si>
  <si>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</si>
  <si>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</si>
  <si>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</si>
  <si>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</si>
  <si>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</si>
  <si>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</si>
  <si>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</si>
  <si>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</si>
  <si>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</si>
  <si>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</si>
  <si>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</si>
  <si>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</si>
  <si>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</si>
  <si>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</si>
  <si>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</si>
  <si>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</si>
  <si>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</si>
  <si>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</si>
  <si>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</si>
  <si>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</si>
  <si>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</si>
  <si>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</si>
  <si>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</si>
  <si>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</si>
  <si>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</si>
  <si>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</si>
  <si>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</si>
  <si>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</si>
  <si>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</si>
  <si>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</si>
  <si>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</si>
  <si>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</si>
  <si>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</si>
  <si>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</si>
  <si>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</si>
  <si>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</si>
  <si>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</si>
  <si>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</si>
  <si>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</si>
  <si>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</si>
  <si>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</si>
  <si>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</si>
  <si>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</si>
  <si>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</si>
  <si>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</si>
  <si>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</si>
  <si>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</si>
  <si>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</si>
  <si>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</si>
  <si>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</si>
  <si>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</si>
  <si>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</si>
  <si>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</si>
  <si>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</si>
  <si>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</si>
  <si>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</si>
  <si>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</si>
  <si>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</si>
  <si>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</si>
  <si>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</si>
  <si>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</si>
  <si>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</si>
  <si>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</si>
  <si>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</si>
  <si>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</si>
  <si>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</si>
  <si>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</si>
  <si>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</si>
  <si>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</si>
  <si>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</si>
  <si>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</si>
  <si>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</si>
  <si>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</si>
  <si>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</si>
  <si>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</si>
  <si>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</si>
  <si>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</si>
  <si>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</si>
  <si>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</si>
  <si>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</si>
  <si>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</si>
  <si>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</si>
  <si>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</si>
  <si>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</si>
  <si>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</si>
  <si>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</si>
  <si>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</si>
  <si>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</si>
  <si>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</si>
  <si>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</si>
  <si>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</si>
  <si>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</si>
  <si>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</si>
  <si>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</si>
  <si>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</si>
  <si>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</si>
  <si>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</si>
  <si>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</si>
  <si>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</si>
  <si>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</si>
  <si>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</si>
  <si>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</si>
  <si>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</si>
  <si>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</si>
  <si>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</si>
  <si>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</si>
  <si>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</si>
  <si>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</si>
  <si>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</si>
  <si>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</si>
  <si>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</si>
  <si>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</si>
  <si>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</si>
  <si>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</si>
  <si>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</si>
  <si>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</si>
  <si>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</si>
  <si>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</si>
  <si>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</si>
  <si>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</si>
  <si>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</si>
  <si>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</si>
  <si>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</si>
  <si>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</si>
  <si>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</si>
  <si>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</si>
  <si>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</si>
  <si>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</si>
  <si>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</si>
  <si>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</si>
  <si>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</si>
  <si>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</si>
  <si>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</si>
  <si>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</si>
  <si>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</si>
  <si>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</si>
  <si>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</si>
  <si>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</si>
  <si>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</si>
  <si>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</si>
  <si>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</si>
  <si>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</si>
  <si>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</si>
  <si>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</si>
  <si>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</si>
  <si>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</si>
  <si>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</si>
  <si>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</si>
  <si>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</si>
  <si>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</si>
  <si>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</si>
  <si>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</si>
  <si>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</si>
  <si>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</si>
  <si>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</si>
  <si>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</si>
  <si>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</si>
  <si>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</si>
  <si>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</si>
  <si>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</si>
  <si>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</si>
  <si>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</si>
  <si>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</si>
  <si>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</si>
  <si>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</si>
  <si>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</si>
  <si>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</si>
  <si>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</si>
  <si>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</si>
  <si>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</si>
  <si>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</si>
  <si>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</si>
  <si>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</si>
  <si>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</si>
  <si>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</si>
  <si>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</si>
  <si>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</si>
  <si>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</si>
  <si>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</si>
  <si>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</si>
  <si>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</si>
  <si>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</si>
  <si>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</si>
  <si>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</si>
  <si>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</si>
  <si>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</si>
  <si>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</si>
  <si>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</si>
  <si>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</si>
  <si>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</si>
  <si>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</si>
  <si>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</si>
  <si>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</si>
  <si>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</si>
  <si>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</si>
  <si>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</si>
  <si>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</si>
  <si>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</si>
  <si>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</si>
  <si>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</si>
  <si>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</si>
  <si>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</si>
  <si>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</si>
  <si>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</si>
  <si>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</si>
  <si>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</si>
  <si>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</si>
  <si>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</si>
  <si>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</si>
  <si>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</si>
  <si>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</si>
  <si>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</si>
  <si>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</si>
  <si>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</si>
  <si>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</si>
  <si>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</si>
  <si>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</si>
  <si>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</si>
  <si>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</si>
  <si>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</si>
  <si>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</si>
  <si>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</si>
  <si>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</si>
  <si>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</si>
  <si>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</si>
  <si>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</si>
  <si>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</si>
  <si>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</si>
  <si>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</si>
  <si>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</si>
  <si>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</si>
  <si>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</si>
  <si>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</si>
  <si>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</si>
  <si>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</si>
  <si>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</si>
  <si>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</si>
  <si>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</si>
  <si>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</si>
  <si>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</si>
  <si>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</si>
  <si>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</si>
  <si>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</si>
  <si>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</si>
  <si>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</si>
  <si>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</si>
  <si>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</si>
  <si>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</si>
  <si>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</si>
  <si>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</si>
  <si>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</si>
  <si>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</si>
  <si>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</si>
  <si>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</si>
  <si>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</si>
  <si>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</si>
  <si>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</si>
  <si>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</si>
  <si>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</si>
  <si>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</si>
  <si>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</si>
  <si>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</si>
  <si>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</si>
  <si>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</si>
  <si>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</si>
  <si>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</si>
  <si>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</si>
  <si>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</si>
  <si>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</si>
  <si>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</si>
  <si>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</si>
  <si>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</si>
  <si>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</si>
  <si>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</si>
  <si>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</si>
  <si>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</si>
  <si>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</si>
  <si>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</si>
  <si>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</si>
  <si>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</si>
  <si>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</si>
  <si>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</si>
  <si>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</si>
  <si>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</si>
  <si>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</si>
  <si>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</si>
  <si>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</si>
  <si>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</si>
  <si>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</si>
  <si>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</si>
  <si>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</si>
  <si>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</si>
  <si>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</si>
  <si>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</si>
  <si>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</si>
  <si>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</si>
  <si>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</si>
  <si>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</si>
  <si>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</si>
  <si>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</si>
  <si>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</si>
  <si>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</si>
  <si>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</si>
  <si>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</si>
  <si>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</si>
  <si>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</si>
  <si>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</si>
  <si>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</si>
  <si>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</si>
  <si>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</si>
  <si>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</si>
  <si>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</si>
  <si>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</si>
  <si>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</si>
  <si>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</si>
  <si>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</si>
  <si>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</si>
  <si>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</si>
  <si>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</si>
  <si>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</si>
  <si>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</si>
  <si>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</si>
  <si>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</si>
  <si>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</si>
  <si>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</si>
  <si>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</si>
  <si>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</si>
  <si>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</si>
  <si>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</si>
  <si>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</si>
  <si>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</si>
  <si>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</si>
  <si>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</si>
  <si>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</si>
  <si>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</si>
  <si>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</si>
  <si>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</si>
  <si>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</si>
  <si>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</si>
  <si>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</si>
  <si>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</si>
  <si>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</si>
  <si>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</si>
  <si>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</si>
  <si>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</si>
  <si>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</si>
  <si>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</si>
  <si>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</si>
  <si>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</si>
  <si>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</si>
  <si>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</si>
  <si>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</si>
  <si>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</si>
  <si>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</si>
  <si>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</si>
  <si>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</si>
  <si>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</si>
  <si>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</si>
  <si>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</si>
  <si>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</si>
  <si>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</si>
  <si>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</si>
  <si>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</si>
  <si>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</si>
  <si>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</si>
  <si>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</si>
  <si>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</si>
  <si>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</si>
  <si>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</si>
  <si>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</si>
  <si>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</si>
  <si>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</si>
  <si>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</si>
  <si>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</si>
  <si>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</si>
  <si>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</si>
  <si>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</si>
  <si>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</si>
  <si>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</si>
  <si>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</si>
  <si>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</si>
  <si>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</si>
  <si>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</si>
  <si>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</si>
  <si>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</si>
  <si>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</si>
  <si>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</si>
  <si>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</si>
  <si>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</si>
  <si>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</si>
  <si>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</si>
  <si>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</si>
  <si>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</si>
  <si>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</si>
  <si>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</si>
  <si>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</si>
  <si>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</si>
  <si>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</si>
  <si>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</si>
  <si>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</si>
  <si>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</si>
  <si>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</si>
  <si>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</si>
  <si>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</si>
  <si>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</si>
  <si>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</si>
  <si>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</si>
  <si>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</si>
  <si>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</si>
  <si>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</si>
  <si>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</si>
  <si>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</si>
  <si>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</si>
  <si>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</si>
  <si>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</si>
  <si>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</si>
  <si>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</si>
  <si>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</si>
  <si>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</si>
  <si>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</si>
  <si>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</si>
  <si>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</si>
  <si>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</si>
  <si>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</si>
  <si>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</si>
  <si>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</si>
  <si>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</si>
  <si>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</si>
  <si>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</si>
  <si>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</si>
  <si>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</si>
  <si>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</si>
  <si>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</si>
  <si>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</si>
  <si>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</si>
  <si>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</si>
  <si>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</si>
  <si>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</si>
  <si>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</si>
  <si>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</si>
  <si>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</si>
  <si>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</si>
  <si>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</si>
  <si>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</si>
  <si>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</si>
  <si>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</si>
  <si>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</si>
  <si>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</si>
  <si>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</si>
  <si>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</si>
  <si>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</si>
  <si>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</si>
  <si>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</si>
  <si>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</si>
  <si>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</si>
  <si>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</si>
  <si>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</si>
  <si>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</si>
  <si>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</si>
  <si>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</si>
  <si>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</si>
  <si>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</si>
  <si>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</si>
  <si>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</si>
  <si>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</si>
  <si>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</si>
  <si>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</si>
  <si>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</si>
  <si>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</si>
  <si>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</si>
  <si>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</si>
  <si>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</si>
  <si>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</si>
  <si>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</si>
  <si>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</si>
  <si>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</si>
  <si>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</si>
  <si>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</si>
  <si>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</si>
  <si>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</si>
  <si>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</si>
  <si>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</si>
  <si>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</si>
  <si>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</si>
  <si>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</si>
  <si>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</si>
  <si>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</si>
  <si>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</si>
  <si>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</si>
  <si>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</si>
  <si>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</si>
  <si>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</si>
  <si>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</si>
  <si>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</si>
  <si>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</si>
  <si>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</si>
  <si>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</si>
  <si>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</si>
  <si>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</si>
  <si>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</si>
  <si>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</si>
  <si>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</si>
  <si>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</si>
  <si>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</si>
  <si>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</si>
  <si>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</si>
  <si>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</si>
  <si>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</si>
  <si>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</si>
  <si>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</si>
  <si>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</si>
  <si>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</si>
  <si>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</si>
  <si>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</si>
  <si>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</si>
  <si>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</si>
  <si>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</si>
  <si>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</si>
  <si>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</si>
  <si>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</si>
  <si>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</si>
  <si>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</si>
  <si>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</si>
  <si>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</si>
  <si>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</si>
  <si>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</si>
  <si>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</si>
  <si>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</si>
  <si>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</si>
  <si>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</si>
  <si>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</si>
  <si>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</si>
  <si>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</si>
  <si>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</si>
  <si>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</si>
  <si>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</si>
  <si>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</si>
  <si>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</si>
  <si>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</si>
  <si>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</si>
  <si>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</si>
  <si>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</si>
  <si>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</si>
  <si>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</si>
  <si>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</si>
  <si>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</si>
  <si>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</si>
  <si>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</si>
  <si>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</si>
  <si>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</si>
  <si>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</si>
  <si>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</si>
  <si>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</si>
  <si>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</si>
  <si>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</si>
  <si>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</si>
  <si>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</si>
  <si>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</si>
  <si>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</si>
  <si>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</si>
  <si>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</si>
  <si>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</si>
  <si>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</si>
  <si>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</si>
  <si>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</si>
  <si>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</si>
  <si>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</si>
  <si>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</si>
  <si>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</si>
  <si>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</si>
  <si>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</si>
  <si>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</si>
  <si>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</si>
  <si>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</si>
  <si>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</si>
  <si>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</si>
  <si>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</si>
  <si>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</si>
  <si>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</si>
  <si>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</si>
  <si>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</si>
  <si>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</si>
  <si>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</si>
  <si>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</si>
  <si>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</si>
  <si>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</si>
  <si>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</si>
  <si>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</si>
  <si>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</si>
  <si>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</si>
  <si>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</si>
  <si>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</si>
  <si>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</si>
  <si>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</si>
  <si>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</si>
  <si>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</si>
  <si>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</si>
  <si>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</si>
  <si>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</si>
  <si>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</si>
  <si>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</si>
  <si>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</si>
  <si>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</si>
  <si>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</si>
  <si>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</si>
  <si>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</si>
  <si>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</si>
  <si>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</si>
  <si>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</si>
  <si>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</si>
  <si>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</si>
  <si>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</si>
  <si>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</si>
  <si>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</si>
  <si>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</si>
  <si>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</si>
  <si>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</si>
  <si>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</si>
  <si>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</si>
  <si>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</si>
  <si>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</si>
  <si>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</si>
  <si>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</si>
  <si>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</si>
  <si>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</si>
  <si>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</si>
  <si>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</si>
  <si>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</si>
  <si>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</si>
  <si>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</si>
  <si>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</si>
  <si>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</si>
  <si>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</si>
  <si>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</si>
  <si>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</si>
  <si>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</si>
  <si>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</si>
  <si>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</si>
  <si>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</si>
  <si>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</si>
  <si>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</si>
  <si>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</si>
  <si>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</si>
  <si>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</si>
  <si>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</si>
  <si>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</si>
  <si>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</si>
  <si>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</si>
  <si>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</si>
  <si>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</si>
  <si>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</si>
  <si>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</si>
  <si>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</si>
  <si>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</si>
  <si>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</si>
  <si>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</si>
  <si>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</si>
  <si>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</si>
  <si>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</si>
  <si>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</si>
  <si>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</si>
  <si>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</si>
  <si>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</si>
  <si>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</si>
  <si>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</si>
  <si>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</si>
  <si>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</si>
  <si>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</si>
  <si>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</si>
  <si>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</si>
  <si>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</si>
  <si>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</si>
  <si>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</si>
  <si>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</si>
  <si>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</si>
  <si>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</si>
  <si>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</si>
  <si>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</si>
  <si>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</si>
  <si>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</si>
  <si>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</si>
  <si>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</si>
  <si>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</si>
  <si>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</si>
  <si>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</si>
  <si>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</si>
  <si>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</si>
  <si>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</si>
  <si>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</si>
  <si>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</si>
  <si>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</si>
  <si>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</si>
  <si>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</si>
  <si>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</si>
  <si>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</si>
  <si>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</si>
  <si>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</si>
  <si>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</si>
  <si>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</si>
  <si>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</si>
  <si>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</si>
  <si>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</si>
  <si>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</si>
  <si>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</si>
  <si>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</si>
  <si>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</si>
  <si>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</si>
  <si>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</si>
  <si>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</si>
  <si>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</si>
  <si>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</si>
  <si>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</si>
  <si>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</si>
  <si>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</si>
  <si>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</si>
  <si>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</si>
  <si>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</si>
  <si>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</si>
  <si>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</si>
  <si>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</si>
  <si>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</si>
  <si>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</si>
  <si>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</si>
  <si>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</si>
  <si>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</si>
  <si>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</si>
  <si>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</si>
  <si>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</si>
  <si>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</si>
  <si>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</si>
  <si>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</si>
  <si>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</si>
  <si>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</si>
  <si>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</si>
  <si>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</si>
  <si>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</si>
  <si>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</si>
  <si>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</si>
  <si>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</si>
  <si>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</si>
  <si>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</si>
  <si>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</si>
  <si>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</si>
  <si>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</si>
  <si>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</si>
  <si>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</si>
  <si>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</si>
  <si>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</si>
  <si>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</si>
  <si>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</si>
  <si>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</si>
  <si>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</si>
  <si>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</si>
  <si>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</si>
  <si>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</si>
  <si>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</si>
  <si>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</si>
  <si>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</si>
  <si>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</si>
  <si>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</si>
  <si>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</si>
  <si>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</si>
  <si>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</si>
  <si>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</si>
  <si>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</si>
  <si>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</si>
  <si>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</si>
  <si>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</si>
  <si>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</si>
  <si>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</si>
  <si>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</si>
  <si>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</si>
  <si>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</si>
  <si>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</si>
  <si>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</si>
  <si>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</si>
  <si>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</si>
  <si>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</si>
  <si>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</si>
  <si>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</si>
  <si>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</si>
  <si>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</si>
  <si>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</si>
  <si>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</si>
  <si>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</si>
  <si>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</si>
  <si>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</si>
  <si>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</si>
  <si>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</si>
  <si>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</si>
  <si>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</si>
  <si>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</si>
  <si>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</si>
  <si>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</si>
  <si>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</si>
  <si>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</si>
  <si>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</si>
  <si>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</si>
  <si>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</si>
  <si>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</si>
  <si>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</si>
  <si>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</si>
  <si>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</si>
  <si>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</si>
  <si>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</si>
  <si>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</si>
  <si>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</si>
  <si>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</si>
  <si>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</si>
  <si>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</si>
  <si>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</si>
  <si>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</si>
  <si>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</si>
  <si>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</si>
  <si>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</si>
  <si>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</si>
  <si>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</si>
  <si>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</si>
  <si>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</si>
  <si>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</si>
  <si>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</si>
  <si>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</si>
  <si>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</si>
  <si>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</si>
  <si>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</si>
  <si>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</si>
  <si>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</si>
  <si>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</si>
  <si>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</si>
  <si>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</si>
  <si>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</si>
  <si>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</si>
  <si>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</si>
  <si>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</si>
  <si>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</si>
  <si>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</si>
  <si>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</si>
  <si>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</si>
  <si>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</si>
  <si>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</si>
  <si>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</si>
  <si>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</si>
  <si>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</si>
  <si>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</si>
  <si>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</si>
  <si>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</si>
  <si>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</si>
  <si>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</si>
  <si>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</si>
  <si>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</si>
  <si>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</si>
  <si>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</si>
  <si>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</si>
  <si>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</si>
  <si>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</si>
  <si>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</si>
  <si>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</si>
  <si>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</si>
  <si>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</si>
  <si>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</si>
  <si>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</si>
  <si>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</si>
  <si>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</si>
  <si>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</si>
  <si>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</si>
  <si>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</si>
  <si>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</si>
  <si>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</si>
  <si>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</si>
  <si>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</si>
  <si>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</si>
  <si>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</si>
  <si>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</si>
  <si>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</si>
  <si>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</si>
  <si>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</si>
  <si>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</si>
  <si>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</si>
  <si>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</si>
  <si>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</si>
  <si>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</si>
  <si>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</si>
  <si>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</si>
  <si>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</si>
  <si>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</si>
  <si>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</si>
  <si>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</si>
  <si>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</si>
  <si>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</si>
  <si>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</si>
  <si>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</si>
  <si>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</si>
  <si>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</si>
  <si>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</si>
  <si>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</si>
  <si>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</si>
  <si>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</si>
  <si>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</si>
  <si>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</si>
  <si>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</si>
  <si>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</si>
  <si>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</si>
  <si>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</si>
  <si>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</si>
  <si>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</si>
  <si>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</si>
  <si>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</si>
  <si>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</si>
  <si>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</si>
  <si>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</si>
  <si>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</si>
  <si>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</si>
  <si>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</si>
  <si>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</si>
  <si>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</si>
  <si>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</si>
  <si>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</si>
  <si>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</si>
  <si>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</si>
  <si>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</si>
  <si>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</si>
  <si>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</si>
  <si>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</si>
  <si>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</si>
  <si>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</si>
  <si>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</si>
  <si>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</si>
  <si>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</si>
  <si>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</si>
  <si>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</si>
  <si>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</si>
  <si>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</si>
  <si>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</si>
  <si>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</si>
  <si>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</si>
  <si>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</si>
  <si>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</si>
  <si>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</si>
  <si>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</si>
  <si>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</si>
  <si>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</si>
  <si>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</si>
  <si>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</si>
  <si>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</si>
  <si>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</si>
  <si>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</si>
  <si>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</si>
  <si>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</si>
  <si>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</si>
  <si>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</si>
  <si>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</si>
  <si>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</si>
  <si>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</si>
  <si>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</si>
  <si>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</si>
  <si>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</si>
  <si>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</si>
  <si>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</si>
  <si>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</si>
  <si>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</si>
  <si>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</si>
  <si>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</si>
  <si>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</si>
  <si>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</si>
  <si>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</si>
  <si>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</si>
  <si>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</si>
  <si>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</si>
  <si>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</si>
  <si>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</si>
  <si>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</si>
  <si>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</si>
  <si>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</si>
  <si>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</si>
  <si>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</si>
  <si>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</si>
  <si>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</si>
  <si>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</si>
  <si>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</si>
  <si>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</si>
  <si>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</si>
  <si>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</si>
  <si>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</si>
  <si>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</si>
  <si>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</si>
  <si>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</si>
  <si>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</si>
  <si>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</si>
  <si>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</si>
  <si>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</si>
  <si>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</si>
  <si>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</si>
  <si>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</si>
  <si>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</si>
  <si>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</si>
  <si>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</si>
  <si>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</si>
  <si>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</si>
  <si>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</si>
  <si>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</si>
  <si>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</si>
  <si>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</si>
  <si>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</si>
  <si>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</si>
  <si>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</si>
  <si>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</si>
  <si>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</si>
  <si>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</si>
  <si>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</si>
  <si>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</si>
  <si>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</si>
  <si>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</si>
  <si>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</si>
  <si>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</si>
  <si>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</si>
  <si>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</si>
  <si>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</si>
  <si>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</si>
  <si>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</si>
  <si>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</si>
  <si>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</si>
  <si>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</si>
  <si>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</si>
  <si>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</si>
  <si>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</si>
  <si>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</si>
  <si>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</si>
  <si>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</si>
  <si>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</si>
  <si>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</si>
  <si>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</si>
  <si>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</si>
  <si>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</si>
  <si>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</si>
  <si>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</si>
  <si>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</si>
  <si>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</si>
  <si>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</si>
  <si>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</si>
  <si>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</si>
  <si>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</si>
  <si>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</si>
  <si>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</si>
  <si>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</si>
  <si>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</si>
  <si>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</si>
  <si>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</si>
  <si>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</si>
  <si>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</si>
  <si>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</si>
  <si>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</si>
  <si>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</si>
  <si>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</si>
  <si>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</si>
  <si>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</si>
  <si>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</si>
  <si>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</si>
  <si>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</si>
  <si>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</si>
  <si>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</si>
  <si>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</si>
  <si>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</si>
  <si>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</si>
  <si>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</si>
  <si>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</si>
  <si>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</si>
  <si>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</si>
  <si>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</si>
  <si>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</si>
  <si>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</si>
  <si>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</si>
  <si>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</si>
  <si>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</si>
  <si>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</si>
  <si>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</si>
  <si>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</si>
  <si>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</si>
  <si>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</si>
  <si>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</si>
  <si>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</si>
  <si>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</si>
  <si>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</si>
  <si>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</si>
  <si>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</si>
  <si>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</si>
  <si>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</si>
  <si>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</si>
  <si>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</si>
  <si>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</si>
  <si>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</si>
  <si>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</si>
  <si>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</si>
  <si>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</si>
  <si>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</si>
  <si>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</si>
  <si>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</si>
  <si>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</si>
  <si>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</si>
  <si>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</si>
  <si>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</si>
  <si>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</si>
  <si>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</si>
  <si>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</si>
  <si>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</si>
  <si>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</si>
  <si>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</si>
  <si>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</si>
  <si>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</si>
  <si>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</si>
  <si>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</si>
  <si>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</si>
  <si>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</si>
  <si>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</si>
  <si>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</si>
  <si>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</si>
  <si>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</si>
  <si>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</si>
  <si>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</si>
  <si>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</si>
  <si>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</si>
  <si>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</si>
  <si>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</si>
  <si>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</si>
  <si>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</si>
  <si>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</si>
  <si>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</si>
  <si>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</si>
  <si>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</si>
  <si>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</si>
  <si>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</si>
  <si>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</si>
  <si>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</si>
  <si>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</si>
  <si>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</si>
  <si>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</si>
  <si>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</si>
  <si>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</si>
  <si>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</si>
  <si>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</si>
  <si>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</si>
  <si>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</si>
  <si>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</si>
  <si>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</si>
  <si>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</si>
  <si>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</si>
  <si>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</si>
  <si>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</si>
  <si>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</si>
  <si>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</si>
  <si>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</si>
  <si>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</si>
  <si>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</si>
  <si>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</si>
  <si>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</si>
  <si>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</si>
  <si>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</si>
  <si>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</si>
  <si>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</si>
  <si>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</si>
  <si>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</si>
  <si>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</si>
  <si>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</si>
  <si>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</si>
  <si>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</si>
  <si>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</si>
  <si>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</si>
  <si>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</si>
  <si>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</si>
  <si>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</si>
  <si>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</si>
  <si>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</si>
  <si>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</si>
  <si>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</si>
  <si>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</si>
  <si>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</si>
  <si>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</si>
  <si>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</si>
  <si>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</si>
  <si>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</si>
  <si>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</si>
  <si>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</si>
  <si>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</si>
  <si>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</si>
  <si>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</si>
  <si>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</si>
  <si>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</si>
  <si>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</si>
  <si>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</si>
  <si>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</si>
  <si>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</si>
  <si>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</si>
  <si>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</si>
  <si>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</si>
  <si>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</si>
  <si>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</si>
  <si>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</si>
  <si>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</si>
  <si>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</si>
  <si>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</si>
  <si>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</si>
  <si>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</si>
  <si>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</si>
  <si>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</si>
  <si>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</si>
  <si>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</si>
  <si>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</si>
  <si>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</si>
  <si>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</si>
  <si>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</si>
  <si>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</si>
  <si>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</si>
  <si>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</si>
  <si>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</si>
  <si>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</si>
  <si>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</si>
  <si>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</si>
  <si>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</si>
  <si>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</si>
  <si>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</si>
  <si>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</si>
  <si>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</si>
  <si>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</si>
  <si>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</si>
  <si>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</si>
  <si>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</si>
  <si>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</si>
  <si>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</si>
  <si>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</si>
  <si>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</si>
  <si>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</si>
  <si>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</si>
  <si>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</si>
  <si>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</si>
  <si>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</si>
  <si>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</si>
  <si>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</si>
  <si>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</si>
  <si>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</si>
  <si>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</si>
  <si>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</si>
  <si>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</si>
  <si>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</si>
  <si>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</si>
  <si>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</si>
  <si>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</si>
  <si>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</si>
  <si>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</si>
  <si>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</si>
  <si>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</si>
  <si>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</si>
  <si>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</si>
  <si>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</si>
  <si>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</si>
  <si>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</si>
  <si>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</si>
  <si>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</si>
  <si>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</si>
  <si>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</si>
  <si>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</si>
  <si>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</si>
  <si>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</si>
  <si>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</si>
  <si>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</si>
  <si>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</si>
  <si>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</si>
  <si>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</si>
  <si>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</si>
  <si>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</si>
  <si>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</si>
  <si>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</si>
  <si>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</si>
  <si>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</si>
  <si>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</si>
  <si>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</si>
  <si>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</si>
  <si>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</si>
  <si>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</si>
  <si>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</si>
  <si>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</si>
  <si>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</si>
  <si>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</si>
  <si>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</si>
  <si>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</si>
  <si>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</si>
  <si>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</si>
  <si>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</si>
  <si>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</si>
  <si>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</si>
  <si>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</si>
  <si>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</si>
  <si>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</si>
  <si>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</si>
  <si>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</si>
  <si>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</si>
  <si>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</si>
  <si>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</si>
  <si>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</si>
  <si>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</si>
  <si>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</si>
  <si>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</si>
  <si>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</si>
  <si>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</si>
  <si>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</si>
  <si>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</si>
  <si>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</si>
  <si>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</si>
  <si>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</si>
  <si>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</si>
  <si>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</si>
  <si>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</si>
  <si>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</si>
  <si>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</si>
  <si>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</si>
  <si>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</si>
  <si>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</si>
  <si>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</si>
  <si>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</si>
  <si>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</si>
  <si>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</si>
  <si>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</si>
  <si>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</si>
  <si>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</si>
  <si>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</si>
  <si>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</si>
  <si>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</si>
  <si>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</si>
  <si>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</si>
  <si>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</si>
  <si>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</si>
  <si>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</si>
  <si>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</si>
  <si>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</si>
  <si>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</si>
  <si>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</si>
  <si>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</si>
  <si>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</si>
  <si>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</si>
  <si>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</si>
  <si>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</si>
  <si>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</si>
  <si>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</si>
  <si>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</si>
  <si>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</si>
  <si>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</si>
  <si>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</si>
  <si>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</si>
  <si>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</si>
  <si>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</si>
  <si>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</si>
  <si>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</si>
  <si>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</si>
  <si>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</si>
  <si>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</si>
  <si>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</si>
  <si>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</si>
  <si>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</si>
  <si>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</si>
  <si>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</si>
  <si>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</si>
  <si>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</si>
  <si>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</si>
  <si>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</si>
  <si>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</si>
  <si>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</si>
  <si>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</si>
  <si>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</si>
  <si>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</si>
  <si>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</si>
  <si>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</si>
  <si>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</si>
  <si>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</si>
  <si>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</si>
  <si>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</si>
  <si>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</si>
  <si>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</si>
  <si>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</si>
  <si>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</si>
  <si>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</si>
  <si>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</si>
  <si>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</si>
  <si>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</si>
  <si>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</si>
  <si>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</si>
  <si>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</si>
  <si>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</si>
  <si>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</si>
  <si>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</si>
  <si>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</si>
  <si>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</si>
  <si>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</si>
  <si>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</si>
  <si>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</si>
  <si>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</si>
  <si>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</si>
  <si>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</si>
  <si>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</si>
  <si>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</si>
  <si>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</si>
  <si>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</si>
  <si>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</si>
  <si>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</si>
  <si>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</si>
  <si>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</si>
  <si>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</si>
  <si>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</si>
  <si>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</si>
  <si>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</si>
  <si>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</si>
  <si>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</si>
  <si>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</si>
  <si>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</si>
  <si>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</si>
  <si>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</si>
  <si>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</si>
  <si>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</si>
  <si>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</si>
  <si>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</si>
  <si>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</si>
  <si>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</si>
  <si>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</si>
  <si>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</si>
  <si>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</si>
  <si>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</si>
  <si>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</si>
  <si>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</si>
  <si>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</si>
  <si>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</si>
  <si>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</si>
  <si>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</si>
  <si>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</si>
  <si>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</si>
  <si>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</si>
  <si>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</si>
  <si>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</si>
  <si>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</si>
  <si>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</si>
  <si>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</si>
  <si>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</si>
  <si>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</si>
  <si>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</si>
  <si>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</si>
  <si>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</si>
  <si>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</si>
  <si>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</si>
  <si>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</si>
  <si>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</si>
  <si>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</si>
  <si>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</si>
  <si>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</si>
  <si>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</si>
  <si>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</si>
  <si>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</si>
  <si>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</si>
  <si>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</si>
  <si>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</si>
  <si>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</si>
  <si>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</si>
  <si>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</si>
  <si>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</si>
  <si>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</si>
  <si>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</si>
  <si>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</si>
  <si>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</si>
  <si>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</si>
  <si>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</si>
  <si>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</si>
  <si>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</si>
  <si>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</si>
  <si>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</si>
  <si>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</si>
  <si>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</si>
  <si>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</si>
  <si>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</si>
  <si>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</si>
  <si>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</si>
  <si>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</si>
  <si>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</si>
  <si>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</si>
  <si>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</si>
  <si>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</si>
  <si>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</si>
  <si>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</si>
  <si>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</si>
  <si>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</si>
  <si>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</si>
  <si>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</si>
  <si>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</si>
  <si>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</si>
  <si>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</si>
  <si>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</si>
  <si>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</si>
  <si>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</si>
  <si>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</si>
  <si>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</si>
  <si>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</si>
  <si>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</si>
  <si>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</si>
  <si>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</si>
  <si>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</si>
  <si>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</si>
  <si>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</si>
  <si>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</si>
  <si>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</si>
  <si>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</si>
  <si>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</si>
  <si>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</si>
  <si>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</si>
  <si>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</si>
  <si>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</si>
  <si>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</si>
  <si>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</si>
  <si>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</si>
  <si>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</si>
  <si>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</si>
  <si>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</si>
  <si>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</si>
  <si>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</si>
  <si>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</si>
  <si>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</si>
  <si>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</si>
  <si>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</si>
  <si>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</si>
  <si>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</si>
  <si>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</si>
  <si>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</si>
  <si>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</si>
  <si>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</si>
  <si>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</si>
  <si>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</si>
  <si>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</si>
  <si>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</si>
  <si>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</si>
  <si>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</si>
  <si>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</si>
  <si>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</si>
  <si>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</si>
  <si>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</si>
  <si>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</si>
  <si>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</si>
  <si>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</si>
  <si>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</si>
  <si>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</si>
  <si>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</si>
  <si>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</si>
  <si>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</si>
  <si>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</si>
  <si>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</si>
  <si>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</si>
  <si>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</si>
  <si>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</si>
  <si>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</si>
  <si>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</si>
  <si>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</si>
  <si>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</si>
  <si>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</si>
  <si>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</si>
  <si>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</si>
  <si>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</si>
  <si>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</si>
  <si>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</si>
  <si>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</si>
  <si>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</si>
  <si>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</si>
  <si>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</si>
  <si>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</si>
  <si>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</si>
  <si>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</si>
  <si>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</si>
  <si>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</si>
  <si>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</si>
  <si>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</si>
  <si>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</si>
  <si>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</si>
  <si>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</si>
  <si>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</si>
  <si>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</si>
  <si>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</si>
  <si>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</si>
  <si>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</si>
  <si>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</si>
  <si>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</si>
  <si>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</si>
  <si>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</si>
  <si>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</si>
  <si>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</si>
  <si>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</si>
  <si>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</si>
  <si>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</si>
  <si>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</si>
  <si>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</si>
  <si>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</si>
  <si>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</si>
  <si>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</si>
  <si>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</si>
  <si>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</si>
  <si>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</si>
  <si>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</si>
  <si>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</si>
  <si>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</si>
  <si>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</si>
  <si>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</si>
  <si>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</si>
  <si>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</si>
  <si>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</si>
  <si>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</si>
  <si>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</si>
  <si>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</si>
  <si>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</si>
  <si>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</si>
  <si>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</si>
  <si>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</si>
  <si>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</si>
  <si>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</si>
  <si>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</si>
  <si>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</si>
  <si>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</si>
  <si>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</si>
  <si>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</si>
  <si>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</si>
  <si>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</si>
  <si>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</si>
  <si>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</si>
  <si>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</si>
  <si>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</si>
  <si>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</si>
  <si>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</si>
  <si>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</si>
  <si>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</si>
  <si>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</si>
  <si>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</si>
  <si>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</si>
  <si>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</si>
  <si>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</si>
  <si>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</si>
  <si>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</si>
  <si>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</si>
  <si>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</si>
  <si>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</si>
  <si>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</si>
  <si>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</si>
  <si>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</si>
  <si>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</si>
  <si>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</si>
  <si>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</si>
  <si>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</si>
  <si>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</si>
  <si>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</si>
  <si>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</si>
  <si>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</si>
  <si>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</si>
  <si>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</si>
  <si>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</si>
  <si>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</si>
  <si>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</si>
  <si>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</si>
  <si>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</si>
  <si>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</si>
  <si>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</si>
  <si>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</si>
  <si>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</si>
  <si>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</si>
  <si>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</si>
  <si>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</si>
  <si>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</si>
  <si>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</si>
  <si>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</si>
  <si>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</si>
  <si>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</si>
  <si>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</si>
  <si>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</si>
  <si>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</si>
  <si>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</si>
  <si>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</si>
  <si>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</si>
  <si>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</si>
  <si>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</si>
  <si>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</si>
  <si>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</si>
  <si>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</si>
  <si>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</si>
  <si>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</si>
  <si>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</si>
  <si>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</si>
  <si>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</si>
  <si>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</si>
  <si>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</si>
  <si>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</si>
  <si>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</si>
  <si>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</si>
  <si>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</si>
  <si>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</si>
  <si>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</si>
  <si>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</si>
  <si>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</si>
  <si>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</si>
  <si>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</si>
  <si>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</si>
  <si>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</si>
  <si>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</si>
  <si>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</si>
  <si>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</si>
  <si>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</si>
  <si>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</si>
  <si>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</si>
  <si>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</si>
  <si>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</si>
  <si>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</si>
  <si>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</si>
  <si>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</si>
  <si>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</si>
  <si>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</si>
  <si>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</si>
  <si>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</si>
  <si>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</si>
  <si>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</si>
  <si>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</si>
  <si>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</si>
  <si>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</si>
  <si>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</si>
  <si>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</si>
  <si>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</si>
  <si>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</si>
  <si>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</si>
  <si>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</si>
  <si>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</si>
  <si>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</si>
  <si>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</si>
  <si>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</si>
  <si>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</si>
  <si>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</si>
  <si>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</si>
  <si>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</si>
  <si>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</si>
  <si>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</si>
  <si>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</si>
  <si>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</si>
  <si>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</si>
  <si>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</si>
  <si>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</si>
  <si>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</si>
  <si>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</si>
  <si>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</si>
  <si>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</si>
  <si>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</si>
  <si>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</si>
  <si>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</si>
  <si>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</si>
  <si>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</si>
  <si>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</si>
  <si>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</si>
  <si>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</si>
  <si>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</si>
  <si>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</si>
  <si>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</si>
  <si>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</si>
  <si>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</si>
  <si>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</si>
  <si>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</si>
  <si>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</si>
  <si>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</si>
  <si>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</si>
  <si>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</si>
  <si>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</si>
  <si>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</si>
  <si>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</si>
  <si>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</si>
  <si>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</si>
  <si>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</si>
  <si>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</si>
  <si>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</si>
  <si>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</si>
  <si>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</si>
  <si>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</si>
  <si>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</si>
  <si>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</si>
  <si>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</si>
  <si>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</si>
  <si>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</si>
  <si>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</si>
  <si>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</si>
  <si>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</si>
  <si>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</si>
  <si>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</si>
  <si>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</si>
  <si>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</si>
  <si>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</si>
  <si>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</si>
  <si>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</si>
  <si>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</si>
  <si>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</si>
  <si>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</si>
  <si>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</si>
  <si>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</si>
  <si>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</si>
  <si>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</si>
  <si>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</si>
  <si>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</si>
  <si>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</si>
  <si>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</si>
  <si>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</si>
  <si>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</si>
  <si>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</si>
  <si>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</si>
  <si>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</si>
  <si>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</si>
  <si>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</si>
  <si>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</si>
  <si>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</si>
  <si>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</si>
  <si>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</si>
  <si>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</si>
  <si>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</si>
  <si>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</si>
  <si>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</si>
  <si>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</si>
  <si>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</si>
  <si>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</si>
  <si>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</si>
  <si>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</si>
  <si>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</si>
  <si>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</si>
  <si>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</si>
  <si>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</si>
  <si>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</si>
  <si>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</si>
  <si>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</si>
  <si>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</si>
  <si>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</si>
  <si>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</si>
  <si>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</si>
  <si>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</si>
  <si>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</si>
  <si>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</si>
  <si>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</si>
  <si>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</si>
  <si>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</si>
  <si>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</si>
  <si>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</si>
  <si>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</si>
  <si>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</si>
  <si>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</si>
  <si>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</si>
  <si>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</si>
  <si>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</si>
  <si>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</si>
  <si>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</si>
  <si>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</si>
  <si>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</si>
  <si>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</si>
  <si>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</si>
  <si>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</si>
  <si>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</si>
  <si>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</si>
  <si>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</si>
  <si>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</si>
  <si>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</si>
  <si>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</si>
  <si>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</si>
  <si>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</si>
  <si>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</si>
  <si>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</si>
  <si>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</si>
  <si>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</si>
  <si>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</si>
  <si>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</si>
  <si>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</si>
  <si>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</si>
  <si>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</si>
  <si>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</si>
  <si>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</si>
  <si>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</si>
  <si>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</si>
  <si>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</si>
  <si>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</si>
  <si>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</si>
  <si>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</si>
  <si>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</si>
  <si>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</si>
  <si>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</si>
  <si>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</si>
  <si>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</si>
  <si>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</si>
  <si>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</si>
  <si>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</si>
  <si>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</si>
  <si>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</si>
  <si>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</si>
  <si>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</si>
  <si>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</si>
  <si>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</si>
  <si>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</si>
  <si>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</si>
  <si>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</si>
  <si>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</si>
  <si>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</si>
  <si>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</si>
  <si>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</si>
  <si>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</si>
  <si>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</si>
  <si>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</si>
  <si>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</si>
  <si>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</si>
  <si>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</si>
  <si>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</si>
  <si>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</si>
  <si>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</si>
  <si>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</si>
  <si>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</si>
  <si>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</si>
  <si>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</si>
  <si>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</si>
  <si>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</si>
  <si>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</si>
  <si>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</si>
  <si>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</si>
  <si>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</si>
  <si>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</si>
  <si>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</si>
  <si>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</si>
  <si>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</si>
  <si>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</si>
  <si>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</si>
  <si>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</si>
  <si>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</si>
  <si>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</si>
  <si>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</si>
  <si>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</si>
  <si>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</si>
  <si>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</si>
  <si>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</si>
  <si>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</si>
  <si>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</si>
  <si>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</si>
  <si>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</si>
  <si>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</si>
  <si>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</si>
  <si>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</si>
  <si>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</si>
  <si>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</si>
  <si>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</si>
  <si>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</si>
  <si>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</si>
  <si>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</si>
  <si>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</si>
  <si>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</si>
  <si>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</si>
  <si>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</si>
  <si>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</si>
  <si>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</si>
  <si>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</si>
  <si>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</si>
  <si>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</si>
  <si>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</si>
  <si>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</si>
  <si>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</si>
  <si>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</si>
  <si>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</si>
  <si>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</si>
  <si>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</si>
  <si>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</si>
  <si>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</si>
  <si>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</si>
  <si>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</si>
  <si>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</si>
  <si>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</si>
  <si>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</si>
  <si>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</si>
  <si>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</si>
  <si>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</si>
  <si>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</si>
  <si>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</si>
  <si>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</si>
  <si>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</si>
  <si>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</si>
  <si>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</si>
  <si>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</si>
  <si>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</si>
  <si>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</si>
  <si>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</si>
  <si>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</si>
  <si>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</si>
  <si>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</si>
  <si>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</si>
  <si>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</si>
  <si>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</si>
  <si>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</si>
  <si>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</si>
  <si>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</si>
  <si>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</si>
  <si>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</si>
  <si>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</si>
  <si>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</si>
  <si>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</si>
  <si>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</si>
  <si>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</si>
  <si>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</si>
  <si>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</si>
  <si>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</si>
  <si>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</si>
  <si>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</si>
  <si>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</si>
  <si>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</si>
  <si>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</si>
  <si>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</si>
  <si>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</si>
  <si>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</si>
  <si>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</si>
  <si>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</si>
  <si>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</si>
  <si>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</si>
  <si>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</si>
  <si>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</si>
  <si>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</si>
  <si>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</si>
  <si>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</si>
  <si>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</si>
  <si>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</si>
  <si>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</si>
  <si>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</si>
  <si>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</si>
  <si>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</si>
  <si>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</si>
  <si>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</si>
  <si>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</si>
  <si>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</si>
  <si>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</si>
  <si>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</si>
  <si>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</si>
  <si>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</si>
  <si>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</si>
  <si>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</si>
  <si>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</si>
  <si>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</si>
  <si>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</si>
  <si>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</si>
  <si>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</si>
  <si>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</si>
  <si>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</si>
  <si>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</si>
  <si>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</si>
  <si>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</si>
  <si>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</si>
  <si>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</si>
  <si>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</si>
  <si>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</si>
  <si>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</si>
  <si>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</si>
  <si>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</si>
  <si>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</si>
  <si>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</si>
  <si>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</si>
  <si>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</si>
  <si>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</si>
  <si>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</si>
  <si>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</si>
  <si>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</si>
  <si>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</si>
  <si>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</si>
  <si>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</si>
  <si>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</si>
  <si>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</si>
  <si>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</si>
  <si>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</si>
  <si>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</si>
  <si>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</si>
  <si>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</si>
  <si>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</si>
  <si>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</si>
  <si>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</si>
  <si>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</si>
  <si>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</si>
  <si>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</si>
  <si>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</si>
  <si>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</si>
  <si>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</si>
  <si>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</si>
  <si>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</si>
  <si>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</si>
  <si>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</si>
  <si>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</si>
  <si>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</si>
  <si>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</si>
  <si>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</si>
  <si>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</si>
  <si>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</si>
  <si>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</si>
  <si>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</si>
  <si>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</si>
  <si>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</si>
  <si>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</si>
  <si>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</si>
  <si>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</si>
  <si>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</si>
  <si>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</si>
  <si>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</si>
  <si>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</si>
  <si>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</si>
  <si>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</si>
  <si>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</si>
  <si>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</si>
  <si>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</si>
  <si>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</si>
  <si>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</si>
  <si>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</si>
  <si>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</si>
  <si>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</si>
  <si>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</si>
  <si>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</si>
  <si>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</si>
  <si>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</si>
  <si>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</si>
  <si>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</si>
  <si>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</si>
  <si>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</si>
  <si>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</si>
  <si>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</si>
  <si>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</si>
  <si>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</si>
  <si>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</si>
  <si>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</si>
  <si>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</si>
  <si>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</si>
  <si>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</si>
  <si>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</si>
  <si>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</si>
  <si>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</si>
  <si>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</si>
  <si>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</si>
  <si>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</si>
  <si>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</si>
  <si>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</si>
  <si>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</si>
  <si>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</si>
  <si>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</si>
  <si>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</si>
  <si>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</si>
  <si>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</si>
  <si>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</si>
  <si>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</si>
  <si>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</si>
  <si>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</si>
  <si>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</si>
  <si>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</si>
  <si>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</si>
  <si>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</si>
  <si>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</si>
  <si>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</si>
  <si>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</si>
  <si>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</si>
  <si>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</si>
  <si>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</si>
  <si>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</si>
  <si>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</si>
  <si>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</si>
  <si>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</si>
  <si>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</si>
  <si>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</si>
  <si>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</si>
  <si>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</si>
  <si>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</si>
  <si>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</si>
  <si>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</si>
  <si>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</si>
  <si>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</si>
  <si>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</si>
  <si>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</si>
  <si>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</si>
  <si>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</si>
  <si>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</si>
  <si>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</si>
  <si>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</si>
  <si>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</si>
  <si>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</si>
  <si>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</si>
  <si>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</si>
  <si>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</si>
  <si>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</si>
  <si>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</si>
  <si>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</si>
  <si>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</si>
  <si>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</si>
  <si>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</si>
  <si>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</si>
  <si>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</si>
  <si>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</si>
  <si>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</si>
  <si>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</si>
  <si>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</si>
  <si>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</si>
  <si>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</si>
  <si>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</si>
  <si>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</si>
  <si>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</si>
  <si>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</si>
  <si>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</si>
  <si>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</si>
  <si>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</si>
  <si>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</si>
  <si>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</si>
  <si>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</si>
  <si>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</si>
  <si>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</si>
  <si>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</si>
  <si>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</si>
  <si>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</si>
  <si>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</si>
  <si>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</si>
  <si>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</si>
  <si>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</si>
  <si>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</si>
  <si>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</si>
  <si>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</si>
  <si>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</si>
  <si>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</si>
  <si>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</si>
  <si>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</si>
  <si>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</si>
  <si>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</si>
  <si>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</si>
  <si>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</si>
  <si>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</si>
  <si>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</si>
  <si>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</si>
  <si>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</si>
  <si>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</si>
  <si>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</si>
  <si>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</si>
  <si>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</si>
  <si>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</si>
  <si>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</si>
  <si>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</si>
  <si>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</si>
  <si>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</si>
  <si>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</si>
  <si>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</si>
  <si>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</si>
  <si>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</si>
  <si>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</si>
  <si>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</si>
  <si>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</si>
  <si>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</si>
  <si>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</si>
  <si>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</si>
  <si>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</si>
  <si>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</si>
  <si>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</si>
  <si>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</si>
  <si>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</si>
  <si>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</si>
  <si>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</si>
  <si>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</si>
  <si>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</si>
  <si>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</si>
  <si>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</si>
  <si>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</si>
  <si>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</si>
  <si>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</si>
  <si>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</si>
  <si>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</si>
  <si>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</si>
  <si>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</si>
  <si>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</si>
  <si>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</si>
  <si>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</si>
  <si>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</si>
  <si>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</si>
  <si>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</si>
  <si>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</si>
  <si>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</si>
  <si>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</si>
  <si>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</si>
  <si>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</si>
  <si>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</si>
  <si>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</si>
  <si>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</si>
  <si>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</si>
  <si>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</si>
  <si>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</si>
  <si>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</si>
  <si>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</si>
  <si>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</si>
  <si>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</si>
  <si>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</si>
  <si>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</si>
  <si>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</si>
  <si>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</si>
  <si>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</si>
  <si>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</si>
  <si>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</si>
  <si>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</si>
  <si>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</si>
  <si>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</si>
  <si>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</si>
  <si>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</si>
  <si>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</si>
  <si>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</si>
  <si>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</si>
  <si>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</si>
  <si>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</si>
  <si>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</si>
  <si>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</si>
  <si>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</si>
  <si>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</si>
  <si>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</si>
  <si>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</si>
  <si>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</si>
  <si>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</si>
  <si>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</si>
  <si>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</si>
  <si>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</si>
  <si>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</si>
  <si>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</si>
  <si>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</si>
  <si>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</si>
  <si>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</si>
  <si>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</si>
  <si>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</si>
  <si>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</si>
  <si>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</si>
  <si>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</si>
  <si>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</si>
  <si>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</si>
  <si>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</si>
  <si>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</si>
  <si>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</si>
  <si>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</si>
  <si>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</si>
  <si>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</si>
  <si>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</si>
  <si>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</si>
  <si>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</si>
  <si>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</si>
  <si>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</si>
  <si>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</si>
  <si>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</si>
  <si>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</si>
  <si>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</si>
  <si>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</si>
  <si>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</si>
  <si>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</si>
  <si>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</si>
  <si>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</si>
  <si>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</si>
  <si>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</si>
  <si>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</si>
  <si>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</si>
  <si>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</si>
  <si>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</si>
  <si>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</si>
  <si>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</si>
  <si>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</si>
  <si>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</si>
  <si>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</si>
  <si>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</si>
  <si>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</si>
  <si>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</si>
  <si>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</si>
  <si>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</si>
  <si>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</si>
  <si>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</si>
  <si>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</si>
  <si>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</si>
  <si>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</si>
  <si>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</si>
  <si>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</si>
  <si>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</si>
  <si>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</si>
  <si>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</si>
  <si>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</si>
  <si>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</si>
  <si>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</si>
  <si>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</si>
  <si>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</si>
  <si>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</si>
  <si>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</si>
  <si>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</si>
  <si>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</si>
  <si>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</si>
  <si>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</si>
  <si>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</si>
  <si>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</si>
  <si>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</si>
  <si>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</si>
  <si>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</si>
  <si>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</si>
  <si>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</si>
  <si>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</si>
  <si>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</si>
  <si>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</si>
  <si>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</si>
  <si>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</si>
  <si>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</si>
  <si>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</si>
  <si>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</si>
  <si>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</si>
  <si>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</si>
  <si>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</si>
  <si>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</si>
  <si>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</si>
  <si>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</si>
  <si>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</si>
  <si>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</si>
  <si>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</si>
  <si>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</si>
  <si>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</si>
  <si>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</si>
  <si>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</si>
  <si>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</si>
  <si>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</si>
  <si>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</si>
  <si>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</si>
  <si>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</si>
  <si>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</si>
  <si>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</si>
  <si>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</si>
  <si>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</si>
  <si>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</si>
  <si>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</si>
  <si>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</si>
  <si>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</si>
  <si>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</si>
  <si>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</si>
  <si>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</si>
  <si>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</si>
  <si>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</si>
  <si>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</si>
  <si>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</si>
  <si>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</si>
  <si>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</si>
  <si>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</si>
  <si>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</si>
  <si>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</si>
  <si>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</si>
  <si>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</si>
  <si>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</si>
  <si>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</si>
  <si>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</si>
  <si>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</si>
  <si>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</si>
  <si>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</si>
  <si>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</si>
  <si>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</si>
  <si>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</si>
  <si>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</si>
  <si>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</si>
  <si>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</si>
  <si>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</si>
  <si>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</si>
  <si>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</si>
  <si>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</si>
  <si>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</si>
  <si>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</si>
  <si>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</si>
  <si>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</si>
  <si>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</si>
  <si>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</si>
  <si>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</si>
  <si>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</si>
  <si>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</si>
  <si>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</si>
  <si>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</si>
  <si>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</si>
  <si>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</si>
  <si>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</si>
  <si>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</si>
  <si>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</si>
  <si>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</si>
  <si>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</si>
  <si>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</si>
  <si>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</si>
  <si>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</si>
  <si>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</si>
  <si>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</si>
  <si>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</si>
  <si>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</si>
  <si>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</si>
  <si>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</si>
  <si>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</si>
  <si>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</si>
  <si>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</si>
  <si>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</si>
  <si>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</si>
  <si>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</si>
  <si>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</si>
  <si>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</si>
  <si>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</si>
  <si>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</si>
  <si>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</si>
  <si>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</si>
  <si>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</si>
  <si>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</si>
  <si>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</si>
  <si>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</si>
  <si>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</si>
  <si>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</si>
  <si>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</si>
  <si>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</si>
  <si>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</si>
  <si>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</si>
  <si>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</si>
  <si>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</si>
  <si>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</si>
  <si>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</si>
  <si>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</si>
  <si>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</si>
  <si>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</si>
  <si>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</si>
  <si>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</si>
  <si>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</si>
  <si>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</si>
  <si>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</si>
  <si>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</si>
  <si>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</si>
  <si>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</si>
  <si>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</si>
  <si>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</si>
  <si>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</si>
  <si>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</si>
  <si>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</si>
  <si>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</si>
  <si>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</si>
  <si>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</si>
  <si>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</si>
  <si>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</si>
  <si>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</si>
  <si>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</si>
  <si>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</si>
  <si>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</si>
  <si>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</si>
  <si>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</si>
  <si>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</si>
  <si>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</si>
  <si>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</si>
  <si>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</si>
  <si>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</si>
  <si>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</si>
  <si>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</si>
  <si>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</si>
  <si>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</si>
  <si>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</si>
  <si>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</si>
  <si>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</si>
  <si>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</si>
  <si>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</si>
  <si>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</si>
  <si>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</si>
  <si>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</si>
  <si>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</si>
  <si>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</si>
  <si>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</si>
  <si>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</si>
  <si>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</si>
  <si>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</si>
  <si>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</si>
  <si>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</si>
  <si>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</si>
  <si>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</si>
  <si>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</si>
  <si>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</si>
  <si>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</si>
  <si>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</si>
  <si>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</si>
  <si>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</si>
  <si>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</si>
  <si>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</si>
  <si>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</si>
  <si>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</si>
  <si>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</si>
  <si>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</si>
  <si>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</si>
  <si>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</si>
  <si>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</si>
  <si>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</si>
  <si>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</si>
  <si>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</si>
  <si>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</si>
  <si>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</si>
  <si>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</si>
  <si>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</si>
  <si>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</si>
  <si>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</si>
  <si>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</si>
  <si>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</si>
  <si>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</si>
  <si>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</si>
  <si>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</si>
  <si>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</si>
  <si>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</si>
  <si>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</si>
  <si>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</si>
  <si>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</si>
  <si>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</si>
  <si>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</si>
  <si>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</si>
  <si>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</si>
  <si>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</si>
  <si>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</si>
  <si>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</si>
  <si>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</si>
  <si>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</si>
  <si>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</si>
  <si>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</si>
  <si>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</si>
  <si>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</si>
  <si>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</si>
  <si>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</si>
  <si>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</si>
  <si>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</si>
  <si>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</si>
  <si>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</si>
  <si>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</si>
  <si>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</si>
  <si>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</si>
  <si>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</si>
  <si>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</si>
  <si>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</si>
  <si>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</si>
  <si>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</si>
  <si>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</si>
  <si>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</si>
  <si>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</si>
  <si>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</si>
  <si>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</si>
  <si>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</si>
  <si>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</si>
  <si>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</si>
  <si>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</si>
  <si>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</si>
  <si>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</si>
  <si>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</si>
  <si>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</si>
  <si>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</si>
  <si>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</si>
  <si>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</si>
  <si>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</si>
  <si>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</si>
  <si>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</si>
  <si>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</si>
  <si>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</si>
  <si>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</si>
  <si>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</si>
  <si>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</si>
  <si>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</si>
  <si>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</si>
  <si>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</si>
  <si>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</si>
  <si>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</si>
  <si>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</si>
  <si>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</si>
  <si>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</si>
  <si>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</si>
  <si>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</si>
  <si>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</si>
  <si>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</si>
  <si>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</si>
  <si>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</si>
  <si>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</si>
  <si>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</si>
  <si>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</si>
  <si>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</si>
  <si>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</si>
  <si>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</si>
  <si>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</si>
  <si>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</si>
  <si>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</si>
  <si>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</si>
  <si>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</si>
  <si>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</si>
  <si>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</si>
  <si>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</si>
  <si>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</si>
  <si>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</si>
  <si>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</si>
  <si>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</si>
  <si>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</si>
  <si>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</si>
  <si>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</si>
  <si>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</si>
  <si>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</si>
  <si>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</si>
  <si>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</si>
  <si>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</si>
  <si>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</si>
  <si>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</si>
  <si>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</si>
  <si>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</si>
  <si>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</si>
  <si>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</si>
  <si>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</si>
  <si>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</si>
  <si>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</si>
  <si>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</si>
  <si>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</si>
  <si>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</si>
  <si>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</si>
  <si>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</si>
  <si>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</si>
  <si>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</si>
  <si>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</si>
  <si>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</si>
  <si>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</si>
  <si>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</si>
  <si>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</si>
  <si>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</si>
  <si>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</si>
  <si>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</si>
  <si>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</si>
  <si>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</si>
  <si>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</si>
  <si>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</si>
  <si>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</si>
  <si>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</si>
  <si>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</si>
  <si>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</si>
  <si>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</si>
  <si>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</si>
  <si>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</si>
  <si>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</si>
  <si>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</si>
  <si>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</si>
  <si>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</si>
  <si>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</si>
  <si>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</si>
  <si>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</si>
  <si>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</si>
  <si>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</si>
  <si>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</si>
  <si>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</si>
  <si>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</si>
  <si>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</si>
  <si>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</si>
  <si>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</si>
  <si>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</si>
  <si>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</si>
  <si>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</si>
  <si>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</si>
  <si>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</si>
  <si>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</si>
  <si>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</si>
  <si>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</si>
  <si>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</si>
  <si>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</si>
  <si>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</si>
  <si>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</si>
  <si>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</si>
  <si>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</si>
  <si>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</si>
  <si>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</si>
  <si>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</si>
  <si>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</si>
  <si>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</si>
  <si>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</si>
  <si>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</si>
  <si>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</si>
  <si>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</si>
  <si>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</si>
  <si>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</si>
  <si>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</si>
  <si>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</si>
  <si>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</si>
  <si>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</si>
  <si>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</si>
  <si>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</si>
  <si>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</si>
  <si>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</si>
  <si>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</si>
  <si>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</si>
  <si>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</si>
  <si>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</si>
  <si>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</si>
  <si>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</si>
  <si>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</si>
  <si>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</si>
  <si>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</si>
  <si>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</si>
  <si>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</si>
  <si>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</si>
  <si>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</si>
  <si>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</si>
  <si>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</si>
  <si>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</si>
  <si>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</si>
  <si>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</si>
  <si>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</si>
  <si>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</si>
  <si>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</si>
  <si>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</si>
  <si>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</si>
  <si>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</si>
  <si>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</si>
  <si>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</si>
  <si>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</si>
  <si>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</si>
  <si>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</si>
  <si>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</si>
  <si>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</si>
  <si>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</si>
  <si>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</si>
  <si>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</si>
  <si>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</si>
  <si>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</si>
  <si>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</si>
  <si>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</si>
  <si>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</si>
  <si>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</si>
  <si>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</si>
  <si>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</si>
  <si>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</si>
  <si>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</si>
  <si>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</si>
  <si>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</si>
  <si>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</si>
  <si>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</si>
  <si>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</si>
  <si>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</si>
  <si>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</si>
  <si>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</si>
  <si>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</si>
  <si>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</si>
  <si>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</si>
  <si>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</si>
  <si>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</si>
  <si>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</si>
  <si>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</si>
  <si>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</si>
  <si>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</si>
  <si>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</si>
  <si>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</si>
  <si>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</si>
  <si>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</si>
  <si>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</si>
  <si>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</si>
  <si>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</si>
  <si>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</si>
  <si>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</si>
  <si>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</si>
  <si>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</si>
  <si>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</si>
  <si>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</si>
  <si>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</si>
  <si>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</si>
  <si>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</si>
  <si>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</si>
  <si>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</si>
  <si>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</si>
  <si>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</si>
  <si>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</si>
  <si>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</si>
  <si>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</si>
  <si>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</si>
  <si>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</si>
  <si>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</si>
  <si>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</si>
  <si>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</si>
  <si>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</si>
  <si>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</si>
  <si>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</si>
  <si>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</si>
  <si>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</si>
  <si>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</si>
  <si>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</si>
  <si>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</si>
  <si>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</si>
  <si>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</si>
  <si>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</si>
  <si>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</si>
  <si>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</si>
  <si>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</si>
  <si>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</si>
  <si>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</si>
  <si>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</si>
  <si>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</si>
  <si>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</si>
  <si>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</si>
  <si>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</si>
  <si>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</si>
  <si>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</si>
  <si>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</si>
  <si>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</si>
  <si>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</si>
  <si>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</si>
  <si>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</si>
  <si>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</si>
  <si>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</si>
  <si>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</si>
  <si>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</si>
  <si>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</si>
  <si>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</si>
  <si>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</si>
  <si>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</si>
  <si>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</si>
  <si>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</si>
  <si>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</si>
  <si>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</si>
  <si>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</si>
  <si>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</si>
  <si>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</si>
  <si>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</si>
  <si>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</si>
  <si>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</si>
  <si>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</si>
  <si>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</si>
  <si>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</si>
  <si>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</si>
  <si>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</si>
  <si>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</si>
  <si>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</si>
  <si>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</si>
  <si>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</si>
  <si>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</si>
  <si>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</si>
  <si>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</si>
  <si>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</si>
  <si>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</si>
  <si>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</si>
  <si>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</si>
  <si>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</si>
  <si>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</si>
  <si>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</si>
  <si>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</si>
  <si>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</si>
  <si>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</si>
  <si>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</si>
  <si>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</si>
  <si>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</si>
  <si>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</si>
  <si>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</si>
  <si>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</si>
  <si>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</si>
  <si>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</si>
  <si>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</si>
  <si>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</si>
  <si>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</si>
  <si>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</si>
  <si>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</si>
  <si>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</si>
  <si>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</si>
  <si>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</si>
  <si>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</si>
  <si>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</si>
  <si>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</si>
  <si>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</si>
  <si>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</si>
  <si>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</si>
  <si>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</si>
  <si>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</si>
  <si>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</si>
  <si>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</si>
  <si>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</si>
  <si>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</si>
  <si>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</si>
  <si>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</si>
  <si>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</si>
  <si>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</si>
  <si>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</si>
  <si>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</si>
  <si>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</si>
  <si>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</si>
  <si>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</si>
  <si>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</si>
  <si>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</si>
  <si>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</si>
  <si>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</si>
  <si>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</si>
  <si>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</si>
  <si>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</si>
  <si>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</si>
  <si>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</si>
  <si>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</si>
  <si>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</si>
  <si>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</si>
  <si>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</si>
  <si>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</si>
  <si>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</si>
  <si>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</si>
  <si>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</si>
  <si>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</si>
  <si>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</si>
  <si>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</si>
  <si>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</si>
  <si>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</si>
  <si>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</si>
  <si>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</si>
  <si>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</si>
  <si>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</si>
  <si>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</si>
  <si>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</si>
  <si>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</si>
  <si>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</si>
  <si>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</si>
  <si>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</si>
  <si>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</si>
  <si>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</si>
  <si>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</si>
  <si>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</si>
  <si>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</si>
  <si>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</si>
  <si>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</si>
  <si>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</si>
  <si>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</si>
  <si>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</si>
  <si>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</si>
  <si>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</si>
  <si>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</si>
  <si>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</si>
  <si>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</si>
  <si>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</si>
  <si>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</si>
  <si>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</si>
  <si>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</si>
  <si>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</si>
  <si>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</si>
  <si>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</si>
  <si>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</si>
  <si>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</si>
  <si>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</si>
  <si>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</si>
  <si>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</si>
  <si>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</si>
  <si>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</si>
  <si>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</si>
  <si>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</si>
  <si>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</si>
  <si>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</si>
  <si>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</si>
  <si>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</si>
  <si>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</si>
  <si>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</si>
  <si>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</si>
  <si>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</si>
  <si>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</si>
  <si>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</si>
  <si>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</si>
  <si>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</si>
  <si>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</si>
  <si>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</si>
  <si>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</si>
  <si>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</si>
  <si>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</si>
  <si>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</si>
  <si>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</si>
  <si>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</si>
  <si>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</si>
  <si>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</si>
  <si>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</si>
  <si>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</si>
  <si>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</si>
  <si>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</si>
  <si>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</si>
  <si>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</si>
  <si>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</si>
  <si>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</si>
  <si>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</si>
  <si>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</si>
  <si>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</si>
  <si>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</si>
  <si>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</si>
  <si>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</si>
  <si>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</si>
  <si>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</si>
  <si>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</si>
  <si>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</si>
  <si>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</si>
  <si>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</si>
  <si>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</si>
  <si>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</si>
  <si>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</si>
  <si>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</si>
  <si>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</si>
  <si>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</si>
  <si>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</si>
  <si>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</si>
  <si>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</si>
  <si>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</si>
  <si>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</si>
  <si>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</si>
  <si>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</si>
  <si>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</si>
  <si>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</si>
  <si>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</si>
  <si>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</si>
  <si>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</si>
  <si>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</si>
  <si>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</si>
  <si>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</si>
  <si>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</si>
  <si>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</si>
  <si>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</si>
  <si>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</si>
  <si>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</si>
  <si>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</si>
  <si>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</si>
  <si>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</si>
  <si>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</si>
  <si>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</si>
  <si>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</si>
  <si>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</si>
  <si>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</si>
  <si>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</si>
  <si>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</si>
  <si>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</si>
  <si>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</si>
  <si>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</si>
  <si>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</si>
  <si>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</si>
  <si>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</si>
  <si>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</si>
  <si>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</si>
  <si>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</si>
  <si>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</si>
  <si>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</si>
  <si>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</si>
  <si>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</si>
  <si>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</si>
  <si>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</si>
  <si>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</si>
  <si>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</si>
  <si>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</si>
  <si>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</si>
  <si>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</si>
  <si>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</si>
  <si>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</si>
  <si>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</si>
  <si>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</si>
  <si>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</si>
  <si>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</si>
  <si>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</si>
  <si>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</si>
  <si>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</si>
  <si>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</si>
  <si>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</si>
  <si>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</si>
  <si>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</si>
  <si>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</si>
  <si>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</si>
  <si>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</si>
  <si>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</si>
  <si>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</si>
  <si>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</si>
  <si>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</si>
  <si>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</si>
  <si>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</si>
  <si>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</si>
  <si>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</si>
  <si>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</si>
  <si>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</si>
  <si>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</si>
  <si>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</si>
  <si>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</si>
  <si>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</si>
  <si>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</si>
  <si>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</si>
  <si>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</si>
  <si>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</si>
  <si>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</si>
  <si>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</si>
  <si>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</si>
  <si>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</si>
  <si>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</si>
  <si>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</si>
  <si>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</si>
  <si>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</si>
  <si>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</si>
  <si>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</si>
  <si>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</si>
  <si>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</si>
  <si>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</si>
  <si>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</si>
  <si>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</si>
  <si>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</si>
  <si>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</si>
  <si>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</si>
  <si>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</si>
  <si>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</si>
  <si>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</si>
  <si>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</si>
  <si>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</si>
  <si>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</si>
  <si>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</si>
  <si>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</si>
  <si>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</si>
  <si>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</si>
  <si>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</si>
  <si>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</si>
  <si>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</si>
  <si>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</si>
  <si>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</si>
  <si>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</si>
  <si>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</si>
  <si>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</si>
  <si>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</si>
  <si>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</si>
  <si>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</si>
  <si>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</si>
  <si>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</si>
  <si>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</si>
  <si>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</si>
  <si>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</si>
  <si>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</si>
  <si>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</si>
  <si>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</si>
  <si>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</si>
  <si>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</si>
  <si>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</si>
  <si>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</si>
  <si>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</si>
  <si>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</si>
  <si>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</si>
  <si>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</si>
  <si>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</si>
  <si>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</si>
  <si>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</si>
  <si>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</si>
  <si>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</si>
  <si>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</si>
  <si>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</si>
  <si>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</si>
  <si>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</si>
  <si>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</si>
  <si>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</si>
  <si>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</si>
  <si>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</si>
  <si>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</si>
  <si>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</si>
  <si>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</si>
  <si>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</si>
  <si>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</si>
  <si>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</si>
  <si>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</si>
  <si>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</si>
  <si>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</si>
  <si>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</si>
  <si>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</si>
  <si>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</si>
  <si>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</si>
  <si>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</si>
  <si>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</si>
  <si>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</si>
  <si>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</si>
  <si>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</si>
  <si>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</si>
  <si>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</si>
  <si>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</si>
  <si>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</si>
  <si>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</si>
  <si>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</si>
  <si>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</si>
  <si>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</si>
  <si>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</si>
  <si>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</si>
  <si>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</si>
  <si>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</si>
  <si>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</si>
  <si>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</si>
  <si>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</si>
  <si>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</si>
  <si>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</si>
  <si>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</si>
  <si>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</si>
  <si>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</si>
  <si>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</si>
  <si>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</si>
  <si>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</si>
  <si>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</si>
  <si>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</si>
  <si>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</si>
  <si>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</si>
  <si>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</si>
  <si>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</si>
  <si>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</si>
  <si>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</si>
  <si>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</si>
  <si>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</si>
  <si>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</si>
  <si>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</si>
  <si>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</si>
  <si>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</si>
  <si>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</si>
  <si>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</si>
  <si>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</si>
  <si>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</si>
  <si>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</si>
  <si>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</si>
  <si>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</si>
  <si>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</si>
  <si>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</si>
  <si>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</si>
  <si>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</si>
  <si>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</si>
  <si>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</si>
  <si>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</si>
  <si>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</si>
  <si>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</si>
  <si>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</si>
  <si>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</si>
  <si>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</si>
  <si>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</si>
  <si>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</si>
  <si>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</si>
  <si>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</si>
  <si>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</si>
  <si>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</si>
  <si>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</si>
  <si>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</si>
  <si>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</si>
  <si>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</si>
  <si>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</si>
  <si>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</si>
  <si>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</si>
  <si>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</si>
  <si>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</si>
  <si>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</si>
  <si>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</si>
  <si>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</si>
  <si>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</si>
  <si>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</si>
  <si>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</si>
  <si>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</si>
  <si>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</si>
  <si>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</si>
  <si>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</si>
  <si>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</si>
  <si>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</si>
  <si>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</si>
  <si>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</si>
  <si>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</si>
  <si>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</si>
  <si>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</si>
  <si>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</si>
  <si>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</si>
  <si>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</si>
  <si>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</si>
  <si>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</si>
  <si>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</si>
  <si>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</si>
  <si>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</si>
  <si>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</si>
  <si>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</si>
  <si>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</si>
  <si>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</si>
  <si>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</si>
  <si>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</si>
  <si>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</si>
  <si>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</si>
  <si>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</si>
  <si>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</si>
  <si>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</si>
  <si>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</si>
  <si>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</si>
  <si>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</si>
  <si>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</si>
  <si>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</si>
  <si>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</si>
  <si>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</si>
  <si>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</si>
  <si>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</si>
  <si>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</si>
  <si>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</si>
  <si>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</si>
  <si>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</si>
  <si>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</si>
  <si>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</si>
  <si>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</si>
  <si>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</si>
  <si>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</si>
  <si>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</si>
  <si>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</si>
  <si>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</si>
  <si>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</si>
  <si>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</si>
  <si>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</si>
  <si>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</si>
  <si>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</si>
  <si>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</si>
  <si>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</si>
  <si>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</si>
  <si>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</si>
  <si>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</si>
  <si>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</si>
  <si>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</si>
  <si>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</si>
  <si>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</si>
  <si>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</si>
  <si>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</si>
  <si>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</si>
  <si>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</si>
  <si>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</si>
  <si>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</si>
  <si>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</si>
  <si>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</si>
  <si>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</si>
  <si>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</si>
  <si>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</si>
  <si>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</si>
  <si>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</si>
  <si>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</si>
  <si>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</si>
  <si>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</si>
  <si>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</si>
  <si>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</si>
  <si>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</si>
  <si>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</si>
  <si>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</si>
  <si>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</si>
  <si>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</si>
  <si>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</si>
  <si>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</si>
  <si>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</si>
  <si>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</si>
  <si>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</si>
  <si>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</si>
  <si>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</si>
  <si>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</si>
  <si>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</si>
  <si>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</si>
  <si>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</si>
  <si>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</si>
  <si>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</si>
  <si>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</si>
  <si>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</si>
  <si>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</si>
  <si>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</si>
  <si>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</si>
  <si>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</si>
  <si>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</si>
  <si>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</si>
  <si>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</si>
  <si>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</si>
  <si>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</si>
  <si>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</si>
  <si>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</si>
  <si>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</si>
  <si>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</si>
  <si>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</si>
  <si>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</si>
  <si>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</si>
  <si>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</si>
  <si>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</si>
  <si>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</si>
  <si>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</si>
  <si>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</si>
  <si>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</si>
  <si>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</si>
  <si>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</si>
  <si>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</si>
  <si>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</si>
  <si>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</si>
  <si>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</si>
  <si>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</si>
  <si>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</si>
  <si>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</si>
  <si>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</si>
  <si>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</si>
  <si>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</si>
  <si>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</si>
  <si>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</si>
  <si>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</si>
  <si>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</si>
  <si>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</si>
  <si>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</si>
  <si>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</si>
  <si>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</si>
  <si>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</si>
  <si>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</si>
  <si>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</si>
  <si>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</si>
  <si>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</si>
  <si>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</si>
  <si>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</si>
  <si>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</si>
  <si>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</si>
  <si>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</si>
  <si>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</si>
  <si>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</si>
  <si>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</si>
  <si>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</si>
  <si>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</si>
  <si>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</si>
  <si>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</si>
  <si>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</si>
  <si>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</si>
  <si>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</si>
  <si>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</si>
  <si>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</si>
  <si>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</si>
  <si>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</si>
  <si>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</si>
  <si>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</si>
  <si>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</si>
  <si>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</si>
  <si>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</si>
  <si>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</si>
  <si>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</si>
  <si>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</si>
  <si>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</si>
  <si>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</si>
  <si>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</si>
  <si>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</si>
  <si>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</si>
  <si>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</si>
  <si>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</si>
  <si>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</si>
  <si>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</si>
  <si>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</si>
  <si>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</si>
  <si>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</si>
  <si>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</si>
  <si>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</si>
  <si>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</si>
  <si>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</si>
  <si>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</si>
  <si>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</si>
  <si>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</si>
  <si>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</si>
  <si>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</si>
  <si>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</si>
  <si>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</si>
  <si>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</si>
  <si>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</si>
  <si>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</si>
  <si>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</si>
  <si>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</si>
  <si>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</si>
  <si>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</si>
  <si>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</si>
  <si>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</si>
  <si>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</si>
  <si>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</si>
  <si>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</si>
  <si>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</si>
  <si>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</si>
  <si>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</si>
  <si>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</si>
  <si>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</si>
  <si>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</si>
  <si>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</si>
  <si>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</si>
  <si>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</si>
  <si>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</si>
  <si>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</si>
  <si>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</si>
  <si>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</si>
  <si>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</si>
  <si>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</si>
  <si>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</si>
  <si>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</si>
  <si>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</si>
  <si>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</si>
  <si>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</si>
  <si>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</si>
  <si>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</si>
  <si>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</si>
  <si>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</si>
  <si>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</si>
  <si>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</si>
  <si>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</si>
  <si>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</si>
  <si>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</si>
  <si>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</si>
  <si>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</si>
  <si>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</si>
  <si>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</si>
  <si>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</si>
  <si>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</si>
  <si>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</si>
  <si>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</si>
  <si>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</si>
  <si>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</si>
  <si>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</si>
  <si>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</si>
  <si>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</si>
  <si>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</si>
  <si>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</si>
  <si>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</si>
  <si>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</si>
  <si>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</si>
  <si>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</si>
  <si>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</si>
  <si>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</si>
  <si>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</si>
  <si>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</si>
  <si>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</si>
  <si>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</si>
  <si>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</si>
  <si>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</si>
  <si>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</si>
  <si>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</si>
  <si>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</si>
  <si>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</si>
  <si>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</si>
  <si>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</si>
  <si>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</si>
  <si>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</si>
  <si>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</si>
  <si>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</si>
  <si>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</si>
  <si>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</si>
  <si>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</si>
  <si>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</si>
  <si>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</si>
  <si>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</si>
  <si>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</si>
  <si>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</si>
  <si>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</si>
  <si>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</si>
  <si>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</si>
  <si>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</si>
  <si>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</si>
  <si>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</si>
  <si>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</si>
  <si>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</si>
  <si>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</si>
  <si>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</si>
  <si>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</si>
  <si>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</si>
  <si>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</si>
  <si>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</si>
  <si>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</si>
  <si>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</si>
  <si>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</si>
  <si>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</si>
  <si>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</si>
  <si>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</si>
  <si>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</si>
  <si>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</si>
  <si>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</si>
  <si>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</si>
  <si>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</si>
  <si>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</si>
  <si>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</si>
  <si>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</si>
  <si>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</si>
  <si>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</si>
  <si>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</si>
  <si>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</si>
  <si>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</si>
  <si>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</si>
  <si>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</si>
  <si>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</si>
  <si>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</si>
  <si>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</si>
  <si>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</si>
  <si>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</si>
  <si>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</si>
  <si>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</si>
  <si>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</si>
  <si>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</si>
  <si>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</si>
  <si>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</si>
  <si>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</si>
  <si>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</si>
  <si>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</si>
  <si>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</si>
  <si>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</si>
  <si>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</si>
  <si>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</si>
  <si>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</si>
  <si>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</si>
  <si>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</si>
  <si>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</si>
  <si>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</si>
  <si>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</si>
  <si>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</si>
  <si>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</si>
  <si>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</si>
  <si>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</si>
  <si>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</si>
  <si>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</si>
  <si>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</si>
  <si>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</si>
  <si>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</si>
  <si>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</si>
  <si>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</si>
  <si>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</si>
  <si>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</si>
  <si>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</si>
  <si>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</si>
  <si>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</si>
  <si>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</si>
  <si>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</si>
  <si>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</si>
  <si>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</si>
  <si>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</si>
  <si>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</si>
  <si>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</si>
  <si>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</si>
  <si>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</si>
  <si>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</si>
  <si>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</si>
  <si>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</si>
  <si>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</si>
  <si>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</si>
  <si>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</si>
  <si>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</si>
  <si>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</si>
  <si>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</si>
  <si>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</si>
  <si>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</si>
  <si>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</si>
  <si>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</si>
  <si>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</si>
  <si>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</si>
  <si>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</si>
  <si>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</si>
  <si>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</si>
  <si>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</si>
  <si>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</si>
  <si>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</si>
  <si>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</si>
  <si>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</si>
  <si>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</si>
  <si>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</si>
  <si>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</si>
  <si>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</si>
  <si>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</si>
  <si>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</si>
  <si>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</si>
  <si>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</si>
  <si>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</si>
  <si>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</si>
  <si>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</si>
  <si>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</si>
  <si>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</si>
  <si>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</si>
  <si>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</si>
  <si>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</si>
  <si>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</si>
  <si>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</si>
  <si>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</si>
  <si>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</si>
  <si>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</si>
  <si>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</si>
  <si>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</si>
  <si>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</si>
  <si>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</si>
  <si>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</si>
  <si>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</si>
  <si>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</si>
  <si>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</si>
  <si>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</si>
  <si>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</si>
  <si>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</si>
  <si>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</si>
  <si>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</si>
  <si>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</si>
  <si>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</si>
  <si>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</si>
  <si>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</si>
  <si>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</si>
  <si>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</si>
  <si>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</si>
  <si>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</si>
  <si>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</si>
  <si>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</si>
  <si>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</si>
  <si>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</si>
  <si>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</si>
  <si>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</si>
  <si>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</si>
  <si>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</si>
  <si>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</si>
  <si>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</si>
  <si>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</si>
  <si>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</si>
  <si>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</si>
  <si>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</si>
  <si>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</si>
  <si>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</si>
  <si>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</si>
  <si>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</si>
  <si>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</si>
  <si>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</si>
  <si>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</si>
  <si>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</si>
  <si>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</si>
  <si>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</si>
  <si>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</si>
  <si>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</si>
  <si>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</si>
  <si>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</si>
  <si>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</si>
  <si>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</si>
  <si>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</si>
  <si>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</si>
  <si>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</si>
  <si>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</si>
  <si>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</si>
  <si>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</si>
  <si>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</si>
  <si>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</si>
  <si>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</si>
  <si>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</si>
  <si>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</si>
  <si>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</si>
  <si>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</si>
  <si>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</si>
  <si>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</si>
  <si>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</si>
  <si>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</si>
  <si>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</si>
  <si>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</si>
  <si>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</si>
  <si>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</si>
  <si>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</si>
  <si>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</si>
  <si>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</si>
  <si>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</si>
  <si>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</si>
  <si>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</si>
  <si>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</si>
  <si>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</si>
  <si>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</si>
  <si>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</si>
  <si>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</si>
  <si>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</si>
  <si>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</si>
  <si>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</si>
  <si>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</si>
  <si>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</si>
  <si>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</si>
  <si>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</si>
  <si>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</si>
  <si>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</si>
  <si>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</si>
  <si>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</si>
  <si>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</si>
  <si>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</si>
  <si>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</si>
  <si>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</si>
  <si>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</si>
  <si>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</si>
  <si>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</si>
  <si>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</si>
  <si>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</si>
  <si>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</si>
  <si>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</si>
  <si>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</si>
  <si>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</si>
  <si>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</si>
  <si>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</si>
  <si>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</si>
  <si>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</si>
  <si>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</si>
  <si>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</si>
  <si>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</si>
  <si>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</si>
  <si>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</si>
  <si>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</si>
  <si>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</si>
  <si>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</si>
  <si>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</si>
  <si>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</si>
  <si>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</si>
  <si>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</si>
  <si>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</si>
  <si>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</si>
  <si>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</si>
  <si>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</si>
  <si>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</si>
  <si>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</si>
  <si>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</si>
  <si>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</si>
  <si>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</si>
  <si>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</si>
  <si>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</si>
  <si>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</si>
  <si>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</si>
  <si>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</si>
  <si>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</si>
  <si>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</si>
  <si>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</si>
  <si>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</si>
  <si>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</si>
  <si>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</si>
  <si>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</si>
  <si>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</si>
  <si>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</si>
  <si>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</si>
  <si>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</si>
  <si>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</si>
  <si>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</si>
  <si>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</si>
  <si>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</si>
  <si>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</si>
  <si>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</si>
  <si>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</si>
  <si>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</si>
  <si>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</si>
  <si>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</si>
  <si>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</si>
  <si>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</si>
  <si>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</si>
  <si>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</si>
  <si>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</si>
  <si>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</si>
  <si>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</si>
  <si>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</si>
  <si>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</si>
  <si>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</si>
  <si>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</si>
  <si>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</si>
  <si>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</si>
  <si>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</si>
  <si>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</si>
  <si>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</si>
  <si>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</si>
  <si>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</si>
  <si>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</si>
  <si>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</si>
  <si>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</si>
  <si>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</si>
  <si>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</si>
  <si>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</si>
  <si>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</si>
  <si>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</si>
  <si>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</si>
  <si>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</si>
  <si>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</si>
  <si>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</si>
  <si>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</si>
  <si>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</si>
  <si>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</si>
  <si>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</si>
  <si>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</si>
  <si>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</si>
  <si>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</si>
  <si>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</si>
  <si>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</si>
  <si>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</si>
  <si>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</si>
  <si>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</si>
  <si>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</si>
  <si>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</si>
  <si>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</si>
  <si>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</si>
  <si>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</si>
  <si>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</si>
  <si>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</si>
  <si>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</si>
  <si>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</si>
  <si>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</si>
  <si>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</si>
  <si>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</si>
  <si>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</si>
  <si>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</si>
  <si>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</si>
  <si>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</si>
  <si>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</si>
  <si>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</si>
  <si>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</si>
  <si>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</si>
  <si>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</si>
  <si>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</si>
  <si>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</si>
  <si>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</si>
  <si>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</si>
  <si>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</si>
  <si>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</si>
  <si>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</si>
  <si>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</si>
  <si>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</si>
  <si>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</si>
  <si>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</si>
  <si>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</si>
  <si>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</si>
  <si>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</si>
  <si>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</si>
  <si>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</si>
  <si>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</si>
  <si>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</si>
  <si>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</si>
  <si>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</si>
  <si>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</si>
  <si>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</si>
  <si>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</si>
  <si>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</si>
  <si>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</si>
  <si>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</si>
  <si>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</si>
  <si>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</si>
  <si>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</si>
  <si>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</si>
  <si>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</si>
  <si>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</si>
  <si>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</si>
  <si>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</si>
  <si>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</si>
  <si>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</si>
  <si>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</si>
  <si>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</si>
  <si>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</si>
  <si>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</si>
  <si>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</si>
  <si>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</si>
  <si>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</si>
  <si>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</si>
  <si>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</si>
  <si>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</si>
  <si>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</si>
  <si>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</si>
  <si>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</si>
  <si>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</si>
  <si>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</si>
  <si>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</si>
  <si>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</si>
  <si>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</si>
  <si>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</si>
  <si>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</si>
  <si>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</si>
  <si>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</si>
  <si>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</si>
  <si>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</si>
  <si>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</si>
  <si>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</si>
  <si>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</si>
  <si>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</si>
  <si>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</si>
  <si>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</si>
  <si>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</si>
  <si>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</si>
  <si>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</si>
  <si>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</si>
  <si>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</si>
  <si>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</si>
  <si>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</si>
  <si>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</si>
  <si>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</si>
  <si>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</si>
  <si>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</si>
  <si>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</si>
  <si>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</si>
  <si>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</si>
  <si>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</si>
  <si>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</si>
  <si>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</si>
  <si>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</si>
  <si>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</si>
  <si>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</si>
  <si>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</si>
  <si>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</si>
  <si>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</si>
  <si>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</si>
  <si>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</si>
  <si>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</si>
  <si>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</si>
  <si>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</si>
  <si>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</si>
  <si>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</si>
  <si>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</si>
  <si>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</si>
  <si>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</si>
  <si>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</si>
  <si>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</si>
  <si>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</si>
  <si>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</si>
  <si>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</si>
  <si>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</si>
  <si>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</si>
  <si>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</si>
  <si>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</si>
  <si>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</si>
  <si>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</si>
  <si>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</si>
  <si>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</si>
  <si>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</si>
  <si>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</si>
  <si>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</si>
  <si>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</si>
  <si>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</si>
  <si>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</si>
  <si>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</si>
  <si>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</si>
  <si>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</si>
  <si>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</si>
  <si>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</si>
  <si>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</si>
  <si>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</si>
  <si>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</si>
  <si>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</si>
  <si>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</si>
  <si>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</si>
  <si>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</si>
  <si>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</si>
  <si>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</si>
  <si>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</si>
  <si>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</si>
  <si>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</si>
  <si>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</si>
  <si>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</si>
  <si>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</si>
  <si>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</si>
  <si>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</si>
  <si>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</si>
  <si>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</si>
  <si>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</si>
  <si>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</si>
  <si>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</si>
  <si>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</si>
  <si>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</si>
  <si>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</si>
  <si>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</si>
  <si>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</si>
  <si>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</si>
  <si>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</si>
  <si>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</si>
  <si>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</si>
  <si>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</si>
  <si>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</si>
  <si>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</si>
  <si>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</si>
  <si>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</si>
  <si>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</si>
  <si>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</si>
  <si>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</si>
  <si>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</si>
  <si>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</si>
  <si>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</si>
  <si>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</si>
  <si>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</si>
  <si>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</si>
  <si>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</si>
  <si>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</si>
  <si>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</si>
  <si>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</si>
  <si>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</si>
  <si>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</si>
  <si>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</si>
  <si>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</si>
  <si>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</si>
  <si>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</si>
  <si>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</si>
  <si>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</si>
  <si>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</si>
  <si>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</si>
  <si>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</si>
  <si>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</si>
  <si>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</si>
  <si>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</si>
  <si>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</si>
  <si>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</si>
  <si>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</si>
  <si>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</si>
  <si>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</si>
  <si>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</si>
  <si>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</si>
  <si>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</si>
  <si>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</si>
  <si>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</si>
  <si>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</si>
  <si>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</si>
  <si>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</si>
  <si>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</si>
  <si>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</si>
  <si>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</si>
  <si>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</si>
  <si>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</si>
  <si>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</si>
  <si>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</si>
  <si>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</si>
  <si>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</si>
  <si>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</si>
  <si>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</si>
  <si>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</si>
  <si>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</si>
  <si>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</si>
  <si>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</si>
  <si>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</si>
  <si>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</si>
  <si>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</si>
  <si>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</si>
  <si>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</si>
  <si>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</si>
  <si>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</si>
  <si>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</si>
  <si>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</si>
  <si>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</si>
  <si>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</si>
  <si>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</si>
  <si>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</si>
  <si>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</si>
  <si>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</si>
  <si>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</si>
  <si>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</si>
  <si>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</si>
  <si>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</si>
  <si>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</si>
  <si>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</si>
  <si>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</si>
  <si>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</si>
  <si>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</si>
  <si>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</si>
  <si>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</si>
  <si>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</si>
  <si>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</si>
  <si>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</si>
  <si>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</si>
  <si>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</si>
  <si>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</si>
  <si>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</si>
  <si>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</si>
  <si>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</si>
  <si>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</si>
  <si>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</si>
  <si>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</si>
  <si>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</si>
  <si>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</si>
  <si>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</si>
  <si>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</si>
  <si>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</si>
  <si>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</si>
  <si>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</si>
  <si>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</si>
  <si>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</si>
  <si>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</si>
  <si>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</si>
  <si>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</si>
  <si>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</si>
  <si>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</si>
  <si>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</si>
  <si>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</si>
  <si>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</si>
  <si>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</si>
  <si>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</si>
  <si>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</si>
  <si>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</si>
  <si>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</si>
  <si>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</si>
  <si>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</si>
  <si>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</si>
  <si>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</si>
  <si>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</si>
  <si>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</si>
  <si>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</si>
  <si>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</si>
  <si>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</si>
  <si>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</si>
  <si>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</si>
  <si>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</si>
  <si>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</si>
  <si>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</si>
  <si>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</si>
  <si>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</si>
  <si>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</si>
  <si>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</si>
  <si>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</si>
  <si>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</si>
  <si>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</si>
  <si>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</si>
  <si>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</si>
  <si>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</si>
  <si>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</si>
  <si>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</si>
  <si>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</si>
  <si>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</si>
  <si>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</si>
  <si>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</si>
  <si>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</si>
  <si>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</si>
  <si>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</si>
  <si>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</si>
  <si>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</si>
  <si>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</si>
  <si>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</si>
  <si>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</si>
  <si>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</si>
  <si>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</si>
  <si>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</si>
  <si>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</si>
  <si>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</si>
  <si>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</si>
  <si>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</si>
  <si>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</si>
  <si>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</si>
  <si>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</si>
  <si>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</si>
  <si>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</si>
  <si>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</si>
  <si>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</si>
  <si>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</si>
  <si>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</si>
  <si>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</si>
  <si>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</si>
  <si>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</si>
  <si>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</si>
  <si>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</si>
  <si>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</si>
  <si>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</si>
  <si>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</si>
  <si>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</si>
  <si>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</si>
  <si>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</si>
  <si>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</si>
  <si>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</si>
  <si>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</si>
  <si>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</si>
  <si>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</si>
  <si>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</si>
  <si>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</si>
  <si>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</si>
  <si>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</si>
  <si>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</si>
  <si>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</si>
  <si>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</si>
  <si>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</si>
  <si>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</si>
  <si>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</si>
  <si>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</si>
  <si>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</si>
  <si>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</si>
  <si>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</si>
  <si>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</si>
  <si>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</si>
  <si>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</si>
  <si>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</si>
  <si>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</si>
  <si>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</si>
  <si>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</si>
  <si>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</si>
  <si>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</si>
  <si>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</si>
  <si>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</si>
  <si>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</si>
  <si>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</si>
  <si>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</si>
  <si>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</si>
  <si>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</si>
  <si>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</si>
  <si>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</si>
  <si>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</si>
  <si>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</si>
  <si>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</si>
  <si>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</si>
  <si>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</si>
  <si>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</si>
  <si>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</si>
  <si>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</si>
  <si>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</si>
  <si>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</si>
  <si>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</si>
  <si>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</si>
  <si>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</si>
  <si>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</si>
  <si>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</si>
  <si>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</si>
  <si>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</si>
  <si>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</si>
  <si>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</si>
  <si>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</si>
  <si>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</si>
  <si>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</si>
  <si>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</si>
  <si>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</si>
  <si>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</si>
  <si>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</si>
  <si>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</si>
  <si>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</si>
  <si>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</si>
  <si>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</si>
  <si>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</si>
  <si>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</si>
  <si>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</si>
  <si>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</si>
  <si>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</si>
  <si>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</si>
  <si>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</si>
  <si>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</si>
  <si>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</si>
  <si>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</si>
  <si>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</si>
  <si>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</si>
  <si>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</si>
  <si>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</si>
  <si>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</si>
  <si>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</si>
  <si>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</si>
  <si>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</si>
  <si>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</si>
  <si>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</si>
  <si>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</si>
  <si>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</si>
  <si>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</si>
  <si>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</si>
  <si>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</si>
  <si>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</si>
  <si>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</si>
  <si>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</si>
  <si>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</si>
  <si>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</si>
  <si>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</si>
  <si>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</si>
  <si>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</si>
  <si>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</si>
  <si>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</si>
  <si>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</si>
  <si>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</si>
  <si>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</si>
  <si>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</si>
  <si>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</si>
  <si>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</si>
  <si>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</si>
  <si>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</si>
  <si>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</si>
  <si>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</si>
  <si>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</si>
  <si>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</si>
  <si>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</si>
  <si>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</si>
  <si>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</si>
  <si>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</si>
  <si>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</si>
  <si>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</si>
  <si>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</si>
  <si>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</si>
  <si>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</si>
  <si>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</si>
  <si>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</si>
  <si>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</si>
  <si>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</si>
  <si>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</si>
  <si>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</si>
  <si>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</si>
  <si>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</si>
  <si>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</si>
  <si>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</si>
  <si>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</si>
  <si>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</si>
  <si>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</si>
  <si>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</si>
  <si>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</si>
  <si>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</si>
  <si>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</si>
  <si>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</si>
  <si>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</si>
  <si>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</si>
  <si>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</si>
  <si>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</si>
  <si>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</si>
  <si>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</si>
  <si>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</si>
  <si>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</si>
  <si>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</si>
  <si>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</si>
  <si>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</si>
  <si>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</si>
  <si>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</si>
  <si>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</si>
  <si>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</si>
  <si>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</si>
  <si>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</si>
  <si>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</si>
  <si>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</si>
  <si>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</si>
  <si>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</si>
  <si>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</si>
  <si>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</si>
  <si>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</si>
  <si>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</si>
  <si>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</si>
  <si>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</si>
  <si>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</si>
  <si>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</si>
  <si>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</si>
  <si>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</si>
  <si>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</si>
  <si>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</si>
  <si>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</si>
  <si>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</si>
  <si>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</si>
  <si>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</si>
  <si>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</si>
  <si>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</si>
  <si>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</si>
  <si>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</si>
  <si>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</si>
  <si>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</si>
  <si>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</si>
  <si>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</si>
  <si>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</si>
  <si>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</si>
  <si>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</si>
  <si>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</si>
  <si>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</si>
  <si>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</si>
  <si>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</si>
  <si>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</si>
  <si>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</si>
  <si>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</si>
  <si>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</si>
  <si>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</si>
  <si>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</si>
  <si>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</si>
  <si>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</si>
  <si>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</si>
  <si>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</si>
  <si>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</si>
  <si>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</si>
  <si>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</si>
  <si>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</si>
  <si>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</si>
  <si>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</si>
  <si>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</si>
  <si>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</si>
  <si>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</si>
  <si>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</si>
  <si>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</si>
  <si>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</si>
  <si>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</si>
  <si>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</si>
  <si>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</si>
  <si>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</si>
  <si>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</si>
  <si>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</si>
  <si>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</si>
  <si>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</si>
  <si>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</si>
  <si>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</si>
  <si>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</si>
  <si>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</si>
  <si>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</si>
  <si>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</si>
  <si>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</si>
  <si>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</si>
  <si>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</si>
  <si>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</si>
  <si>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</si>
  <si>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</si>
  <si>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</si>
  <si>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</si>
  <si>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</si>
  <si>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</si>
  <si>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</si>
  <si>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</si>
  <si>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</si>
  <si>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</si>
  <si>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</si>
  <si>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</si>
  <si>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</si>
  <si>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</si>
  <si>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</si>
  <si>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</si>
  <si>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</si>
  <si>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</si>
  <si>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</si>
  <si>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</si>
  <si>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</si>
  <si>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</si>
  <si>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</si>
  <si>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</si>
  <si>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</si>
  <si>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</si>
  <si>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</si>
  <si>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</si>
  <si>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</si>
  <si>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</si>
  <si>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</si>
  <si>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</si>
  <si>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</si>
  <si>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</si>
  <si>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</si>
  <si>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</si>
  <si>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</si>
  <si>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</si>
  <si>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</si>
  <si>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</si>
  <si>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</si>
  <si>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</si>
  <si>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</si>
  <si>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</si>
  <si>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</si>
  <si>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</si>
  <si>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</si>
  <si>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</si>
  <si>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</si>
  <si>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</si>
  <si>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</si>
  <si>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</si>
  <si>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</si>
  <si>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</si>
  <si>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</si>
  <si>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</si>
  <si>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</si>
  <si>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</si>
  <si>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</si>
  <si>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</si>
  <si>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</si>
  <si>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</si>
  <si>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</si>
  <si>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</si>
  <si>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</si>
  <si>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</si>
  <si>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</si>
  <si>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</si>
  <si>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</si>
  <si>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</si>
  <si>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</si>
  <si>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</si>
  <si>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</si>
  <si>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</si>
  <si>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</si>
  <si>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</si>
  <si>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</si>
  <si>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</si>
  <si>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</si>
  <si>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</si>
  <si>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</si>
  <si>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</si>
  <si>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</si>
  <si>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</si>
  <si>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</si>
  <si>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</si>
  <si>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</si>
  <si>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</si>
  <si>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</si>
  <si>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</si>
  <si>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</si>
  <si>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</si>
  <si>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</si>
  <si>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</si>
  <si>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</si>
  <si>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</si>
  <si>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</si>
  <si>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</si>
  <si>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</si>
  <si>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</si>
  <si>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</si>
  <si>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</si>
  <si>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</si>
  <si>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</si>
  <si>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</si>
  <si>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</si>
  <si>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</si>
  <si>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</si>
  <si>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</si>
  <si>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</si>
  <si>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</si>
  <si>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</si>
  <si>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</si>
  <si>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</si>
  <si>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</si>
  <si>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</si>
  <si>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</si>
  <si>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</si>
  <si>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</si>
  <si>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</si>
  <si>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</si>
  <si>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</si>
  <si>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</si>
  <si>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</si>
  <si>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</si>
  <si>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</si>
  <si>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</si>
  <si>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</si>
  <si>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</si>
  <si>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</si>
  <si>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</si>
  <si>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</si>
  <si>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</si>
  <si>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</si>
  <si>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</si>
  <si>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</si>
  <si>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</si>
  <si>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</si>
  <si>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</si>
  <si>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</si>
  <si>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</si>
  <si>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</si>
  <si>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</si>
  <si>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</si>
  <si>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</si>
  <si>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</si>
  <si>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</si>
  <si>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</si>
  <si>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</si>
  <si>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</si>
  <si>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</si>
  <si>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</si>
  <si>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</si>
  <si>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</si>
  <si>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</si>
  <si>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</si>
  <si>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</si>
  <si>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</si>
  <si>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</si>
  <si>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</si>
  <si>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</si>
  <si>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</si>
  <si>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</si>
  <si>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</si>
  <si>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</si>
  <si>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</si>
  <si>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</si>
  <si>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</si>
  <si>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</si>
  <si>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</si>
  <si>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</si>
  <si>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</si>
  <si>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</si>
  <si>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</si>
  <si>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</si>
  <si>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</si>
  <si>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</si>
  <si>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</si>
  <si>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</si>
  <si>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</si>
  <si>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</si>
  <si>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</si>
  <si>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</si>
  <si>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</si>
  <si>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</si>
  <si>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</si>
  <si>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</si>
  <si>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</si>
  <si>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</si>
  <si>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</si>
  <si>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</si>
  <si>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</si>
  <si>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</si>
  <si>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</si>
  <si>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</si>
  <si>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</si>
  <si>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</si>
  <si>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</si>
  <si>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</si>
  <si>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</si>
  <si>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</si>
  <si>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</si>
  <si>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</si>
  <si>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</si>
  <si>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</si>
  <si>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</si>
  <si>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</si>
  <si>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</si>
  <si>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</si>
  <si>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</si>
  <si>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</si>
  <si>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</si>
  <si>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</si>
  <si>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</si>
  <si>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</si>
  <si>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</si>
  <si>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</si>
  <si>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</si>
  <si>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</si>
  <si>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</si>
  <si>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</si>
  <si>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</si>
  <si>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</si>
  <si>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</si>
  <si>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</si>
  <si>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</si>
  <si>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</si>
  <si>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</si>
  <si>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</si>
  <si>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</si>
  <si>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</si>
  <si>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</si>
  <si>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</si>
  <si>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</si>
  <si>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</si>
  <si>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</si>
  <si>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</si>
  <si>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</si>
  <si>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</si>
  <si>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</si>
  <si>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</si>
  <si>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</si>
  <si>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</si>
  <si>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</si>
  <si>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</si>
  <si>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</si>
  <si>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</si>
  <si>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</si>
  <si>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</si>
  <si>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</si>
  <si>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</si>
  <si>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</si>
  <si>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</si>
  <si>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</si>
  <si>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</si>
  <si>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</si>
  <si>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</si>
  <si>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</si>
  <si>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</si>
  <si>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</si>
  <si>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</si>
  <si>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</si>
  <si>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</si>
  <si>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</si>
  <si>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</si>
  <si>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</si>
  <si>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</si>
  <si>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</si>
  <si>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</si>
  <si>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</si>
  <si>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</si>
  <si>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</si>
  <si>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</si>
  <si>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</si>
  <si>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</si>
  <si>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</si>
  <si>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</si>
  <si>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</si>
  <si>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</si>
  <si>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</si>
  <si>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</si>
  <si>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</si>
  <si>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</si>
  <si>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</si>
  <si>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</si>
  <si>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</si>
  <si>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</si>
  <si>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</si>
  <si>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</si>
  <si>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</si>
  <si>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</si>
  <si>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</si>
  <si>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</si>
  <si>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</si>
  <si>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</si>
  <si>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</si>
  <si>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</si>
  <si>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</si>
  <si>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</si>
  <si>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</si>
  <si>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</si>
  <si>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</si>
  <si>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</si>
  <si>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</si>
  <si>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</si>
  <si>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</si>
  <si>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</si>
  <si>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</si>
  <si>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</si>
  <si>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</si>
  <si>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</si>
  <si>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</si>
  <si>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</si>
  <si>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</si>
  <si>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</si>
  <si>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</si>
  <si>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</si>
  <si>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</si>
  <si>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</si>
  <si>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</si>
  <si>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</si>
  <si>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</si>
  <si>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</si>
  <si>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</si>
  <si>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</si>
  <si>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</si>
  <si>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</si>
  <si>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</si>
  <si>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</si>
  <si>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</si>
  <si>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</si>
  <si>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</si>
  <si>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</si>
  <si>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</si>
  <si>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</si>
  <si>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</si>
  <si>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</si>
  <si>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</si>
  <si>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</si>
  <si>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</si>
  <si>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</si>
  <si>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</si>
  <si>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</si>
  <si>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</si>
  <si>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</si>
  <si>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</si>
  <si>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</si>
  <si>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</si>
  <si>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</si>
  <si>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</si>
  <si>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</si>
  <si>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</si>
  <si>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</si>
  <si>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</si>
  <si>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</si>
  <si>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</si>
  <si>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</si>
  <si>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</si>
  <si>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</si>
  <si>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</si>
  <si>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</si>
  <si>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</si>
  <si>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</si>
  <si>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</si>
  <si>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</si>
  <si>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</si>
  <si>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</si>
  <si>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</si>
  <si>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</si>
  <si>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</si>
  <si>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</si>
  <si>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</si>
  <si>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</si>
  <si>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</si>
  <si>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</si>
  <si>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</si>
  <si>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</si>
  <si>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</si>
  <si>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</si>
  <si>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</si>
  <si>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</si>
  <si>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</si>
  <si>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</si>
  <si>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</si>
  <si>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</si>
  <si>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</si>
  <si>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</si>
  <si>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</si>
  <si>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</si>
  <si>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</si>
  <si>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</si>
  <si>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</si>
  <si>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</si>
  <si>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</si>
  <si>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</si>
  <si>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</si>
  <si>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</si>
  <si>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</si>
  <si>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</si>
  <si>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</si>
  <si>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</si>
  <si>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</si>
  <si>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</si>
  <si>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</si>
  <si>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</si>
  <si>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</si>
  <si>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</si>
  <si>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</si>
  <si>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</si>
  <si>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</si>
  <si>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</si>
  <si>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</si>
  <si>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</si>
  <si>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</si>
  <si>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</si>
  <si>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</si>
  <si>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</si>
  <si>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</si>
  <si>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</si>
  <si>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</si>
  <si>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</si>
  <si>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</si>
  <si>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</si>
  <si>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</si>
  <si>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</si>
  <si>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</si>
  <si>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</si>
  <si>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</si>
  <si>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</si>
  <si>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</si>
  <si>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</si>
  <si>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</si>
  <si>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</si>
  <si>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</si>
  <si>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</si>
  <si>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</si>
  <si>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</si>
  <si>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</si>
  <si>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</si>
  <si>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</si>
  <si>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</si>
  <si>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</si>
  <si>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</si>
  <si>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</si>
  <si>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</si>
  <si>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</si>
  <si>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</si>
  <si>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</si>
  <si>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</si>
  <si>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</si>
  <si>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</si>
  <si>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</si>
  <si>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</si>
  <si>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</si>
  <si>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</si>
  <si>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</si>
  <si>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</si>
  <si>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</si>
  <si>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</si>
  <si>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</si>
  <si>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</si>
  <si>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</si>
  <si>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</si>
  <si>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</si>
  <si>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</si>
  <si>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</si>
  <si>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</si>
  <si>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</si>
  <si>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</si>
  <si>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</si>
  <si>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</si>
  <si>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</si>
  <si>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</si>
  <si>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</si>
  <si>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</si>
  <si>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</si>
  <si>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</si>
  <si>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</si>
  <si>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</si>
  <si>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</si>
  <si>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</si>
  <si>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</si>
  <si>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</si>
  <si>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</si>
  <si>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</si>
  <si>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</si>
  <si>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</si>
  <si>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</si>
  <si>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</si>
  <si>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</si>
  <si>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</si>
  <si>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</si>
  <si>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</si>
  <si>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</si>
  <si>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</si>
  <si>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</si>
  <si>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</si>
  <si>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</si>
  <si>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</si>
  <si>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</si>
  <si>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</si>
  <si>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</si>
  <si>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</si>
  <si>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</si>
  <si>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</si>
  <si>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</si>
  <si>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</si>
  <si>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</si>
  <si>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</si>
  <si>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</si>
  <si>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</si>
  <si>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</si>
  <si>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</si>
  <si>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</si>
  <si>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</si>
  <si>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</si>
  <si>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</si>
  <si>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</si>
  <si>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</si>
  <si>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</si>
  <si>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</si>
  <si>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</si>
  <si>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</si>
  <si>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</si>
  <si>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</si>
  <si>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</si>
  <si>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</si>
  <si>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</si>
  <si>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</si>
  <si>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</si>
  <si>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</si>
  <si>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</si>
  <si>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</si>
  <si>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</si>
  <si>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</si>
  <si>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</si>
  <si>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</si>
  <si>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</si>
  <si>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</si>
  <si>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</si>
  <si>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</si>
  <si>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</si>
  <si>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</si>
  <si>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</si>
  <si>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</si>
  <si>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</si>
  <si>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</si>
  <si>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</si>
  <si>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</si>
  <si>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</si>
  <si>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</si>
  <si>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</si>
  <si>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</si>
  <si>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</si>
  <si>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</si>
  <si>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</si>
  <si>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</si>
  <si>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</si>
  <si>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</si>
  <si>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</si>
  <si>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</si>
  <si>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</si>
  <si>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</si>
  <si>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</si>
  <si>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</si>
  <si>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</si>
  <si>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</si>
  <si>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</si>
  <si>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</si>
  <si>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</si>
  <si>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</si>
  <si>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</si>
  <si>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</si>
  <si>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</si>
  <si>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</si>
  <si>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</si>
  <si>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</si>
  <si>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</si>
  <si>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</si>
  <si>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</si>
  <si>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</si>
  <si>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</si>
  <si>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</si>
  <si>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</si>
  <si>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</si>
  <si>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</si>
  <si>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</si>
  <si>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</si>
  <si>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</si>
  <si>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</si>
  <si>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</si>
  <si>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</si>
  <si>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</si>
  <si>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</si>
  <si>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</si>
  <si>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</si>
  <si>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</si>
  <si>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</si>
  <si>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</si>
  <si>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</si>
  <si>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</si>
  <si>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</si>
  <si>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</si>
  <si>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</si>
  <si>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</si>
  <si>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</si>
  <si>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</si>
  <si>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</si>
  <si>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</si>
  <si>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</si>
  <si>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</si>
  <si>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</si>
  <si>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</si>
  <si>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</si>
  <si>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</si>
  <si>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</si>
  <si>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</si>
  <si>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</si>
  <si>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</si>
  <si>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</si>
  <si>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</si>
  <si>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</si>
  <si>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</si>
  <si>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</si>
  <si>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</si>
  <si>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</si>
  <si>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</si>
  <si>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</si>
  <si>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</si>
  <si>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</si>
  <si>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</si>
  <si>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</si>
  <si>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</si>
  <si>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</si>
  <si>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</si>
  <si>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</si>
  <si>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</si>
  <si>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</si>
  <si>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</si>
  <si>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</si>
  <si>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</si>
  <si>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</si>
  <si>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</si>
  <si>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</si>
  <si>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</si>
  <si>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</si>
  <si>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</si>
  <si>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</si>
  <si>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</si>
  <si>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</si>
  <si>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</si>
  <si>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</si>
  <si>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</si>
  <si>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</si>
  <si>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</si>
  <si>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</si>
  <si>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</si>
  <si>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</si>
  <si>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</si>
  <si>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</si>
  <si>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</si>
  <si>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</si>
  <si>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</si>
  <si>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</si>
  <si>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</si>
  <si>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</si>
  <si>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</si>
  <si>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</si>
  <si>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</si>
  <si>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</si>
  <si>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</si>
  <si>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</si>
  <si>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</si>
  <si>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</si>
  <si>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</si>
  <si>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</si>
  <si>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</si>
  <si>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</si>
  <si>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</si>
  <si>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</si>
  <si>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</si>
  <si>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</si>
  <si>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</si>
  <si>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</si>
  <si>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</si>
  <si>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</si>
  <si>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</si>
  <si>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</si>
  <si>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</si>
  <si>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</si>
  <si>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</si>
  <si>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</si>
  <si>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</si>
  <si>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</si>
  <si>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</si>
  <si>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</si>
  <si>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</si>
  <si>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</si>
  <si>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</si>
  <si>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</si>
  <si>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</si>
  <si>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</si>
  <si>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</si>
  <si>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</si>
  <si>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</si>
  <si>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</si>
  <si>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</si>
  <si>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</si>
  <si>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</si>
  <si>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</si>
  <si>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</si>
  <si>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</si>
  <si>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</si>
  <si>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</si>
  <si>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</si>
  <si>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</si>
  <si>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</si>
  <si>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</si>
  <si>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</si>
  <si>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</si>
  <si>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</si>
  <si>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</si>
  <si>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</si>
  <si>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</si>
  <si>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</si>
  <si>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</si>
  <si>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</si>
  <si>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</si>
  <si>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</si>
  <si>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</si>
  <si>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</si>
  <si>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</si>
  <si>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</si>
  <si>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</si>
  <si>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</si>
  <si>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</si>
  <si>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</si>
  <si>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</si>
  <si>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</si>
  <si>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</si>
  <si>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</si>
  <si>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</si>
  <si>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</si>
  <si>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</si>
  <si>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</si>
  <si>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</si>
  <si>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</si>
  <si>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</si>
  <si>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</si>
  <si>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</si>
  <si>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</si>
  <si>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</si>
  <si>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</si>
  <si>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</si>
  <si>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</si>
  <si>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</si>
  <si>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</si>
  <si>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</si>
  <si>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</si>
  <si>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</si>
  <si>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</si>
  <si>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</si>
  <si>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</si>
  <si>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</si>
  <si>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</si>
  <si>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</si>
  <si>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</si>
  <si>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</si>
  <si>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</si>
  <si>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</si>
  <si>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</si>
  <si>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</si>
  <si>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</si>
  <si>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</si>
  <si>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</si>
  <si>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</si>
  <si>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</si>
  <si>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</si>
  <si>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</si>
  <si>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</si>
  <si>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</si>
  <si>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</si>
  <si>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</si>
  <si>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</si>
  <si>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</si>
  <si>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</si>
  <si>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</si>
  <si>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</si>
  <si>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</si>
  <si>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</si>
  <si>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</si>
  <si>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</si>
  <si>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</si>
  <si>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</si>
  <si>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</si>
  <si>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</si>
  <si>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</si>
  <si>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</si>
  <si>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</si>
  <si>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</si>
  <si>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</si>
  <si>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</si>
  <si>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</si>
  <si>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</si>
  <si>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</si>
  <si>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</si>
  <si>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</si>
  <si>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</si>
  <si>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</si>
  <si>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</si>
  <si>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</si>
  <si>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</si>
  <si>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</si>
  <si>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</si>
  <si>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</si>
  <si>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</si>
  <si>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</si>
  <si>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</si>
  <si>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</si>
  <si>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</si>
  <si>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</si>
  <si>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</si>
  <si>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</si>
  <si>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</si>
  <si>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</si>
  <si>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</si>
  <si>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</si>
  <si>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</si>
  <si>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</si>
  <si>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</si>
  <si>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</si>
  <si>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</si>
  <si>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</si>
  <si>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</si>
  <si>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</si>
  <si>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</si>
  <si>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</si>
  <si>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</si>
  <si>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</si>
  <si>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</si>
  <si>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</si>
  <si>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</si>
  <si>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</si>
  <si>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</si>
  <si>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</si>
  <si>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</si>
  <si>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</si>
  <si>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</si>
  <si>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</si>
  <si>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</si>
  <si>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</si>
  <si>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</si>
  <si>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</si>
  <si>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</si>
  <si>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</si>
  <si>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</si>
  <si>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</si>
  <si>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</si>
  <si>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</si>
  <si>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</si>
  <si>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</si>
  <si>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</si>
  <si>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</si>
  <si>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</si>
  <si>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</si>
  <si>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</si>
  <si>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</si>
  <si>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</si>
  <si>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</si>
  <si>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</si>
  <si>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</si>
  <si>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</si>
  <si>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</si>
  <si>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</si>
  <si>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</si>
  <si>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</si>
  <si>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</si>
  <si>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</si>
  <si>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</si>
  <si>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</si>
  <si>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</si>
  <si>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</si>
  <si>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</si>
  <si>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</si>
  <si>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</si>
  <si>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</si>
  <si>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</si>
  <si>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</si>
  <si>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</si>
  <si>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</si>
  <si>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</si>
  <si>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</si>
  <si>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</si>
  <si>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</si>
  <si>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</si>
  <si>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</si>
  <si>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</si>
  <si>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</si>
  <si>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</si>
  <si>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</si>
  <si>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</si>
  <si>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</si>
  <si>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</si>
  <si>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</si>
  <si>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</si>
  <si>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</si>
  <si>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</si>
  <si>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</si>
  <si>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</si>
  <si>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</si>
  <si>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</si>
  <si>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</si>
  <si>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</si>
  <si>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</si>
  <si>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</si>
  <si>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</si>
  <si>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</si>
  <si>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</si>
  <si>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</si>
  <si>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</si>
  <si>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</si>
  <si>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</si>
  <si>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</si>
  <si>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</si>
  <si>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</si>
  <si>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</si>
  <si>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</si>
  <si>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</si>
  <si>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</si>
  <si>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</si>
  <si>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</si>
  <si>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</si>
  <si>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</si>
  <si>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</si>
  <si>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</si>
  <si>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</si>
  <si>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</si>
  <si>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</si>
  <si>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</si>
  <si>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</si>
  <si>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</si>
  <si>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</si>
  <si>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</si>
  <si>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</si>
  <si>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</si>
  <si>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</si>
  <si>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</si>
  <si>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</si>
  <si>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</si>
  <si>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</si>
  <si>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</si>
  <si>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</si>
  <si>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</si>
  <si>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</si>
  <si>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</si>
  <si>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</si>
  <si>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</si>
  <si>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</si>
  <si>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</si>
  <si>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</si>
  <si>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</si>
  <si>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</si>
  <si>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</si>
  <si>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</si>
  <si>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</si>
  <si>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</si>
  <si>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</si>
  <si>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</si>
  <si>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</si>
  <si>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</si>
  <si>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</si>
  <si>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</si>
  <si>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</si>
  <si>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</si>
  <si>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</si>
  <si>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</si>
  <si>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</si>
  <si>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</si>
  <si>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</si>
  <si>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</si>
  <si>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</si>
  <si>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</si>
  <si>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</si>
  <si>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</si>
  <si>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</si>
  <si>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</si>
  <si>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</si>
  <si>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</si>
  <si>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</si>
  <si>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</si>
  <si>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</si>
  <si>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</si>
  <si>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</si>
  <si>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</si>
  <si>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</si>
  <si>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</si>
  <si>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</si>
  <si>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</si>
  <si>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</si>
  <si>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</si>
  <si>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</si>
  <si>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</si>
  <si>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</si>
  <si>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</si>
  <si>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</si>
  <si>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</si>
  <si>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</si>
  <si>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</si>
  <si>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</si>
  <si>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</si>
  <si>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</si>
  <si>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</si>
  <si>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</si>
  <si>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</si>
  <si>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</si>
  <si>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</si>
  <si>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</si>
  <si>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</si>
  <si>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</si>
  <si>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</si>
  <si>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</si>
  <si>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</si>
  <si>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</si>
  <si>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</si>
  <si>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</si>
  <si>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</si>
  <si>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</si>
  <si>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</si>
  <si>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</si>
  <si>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</si>
  <si>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</si>
  <si>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</si>
  <si>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</si>
  <si>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</si>
  <si>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</si>
  <si>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</si>
  <si>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</si>
  <si>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</si>
  <si>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</si>
  <si>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</si>
  <si>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</si>
  <si>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</si>
  <si>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</si>
  <si>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</si>
  <si>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</si>
  <si>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</si>
  <si>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</si>
  <si>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</si>
  <si>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</si>
  <si>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</si>
  <si>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</si>
  <si>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</si>
  <si>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</si>
  <si>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</si>
  <si>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</si>
  <si>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</si>
  <si>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</si>
  <si>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</si>
  <si>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</si>
  <si>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</si>
  <si>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</si>
  <si>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</si>
  <si>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</si>
  <si>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</si>
  <si>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</si>
  <si>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</si>
  <si>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</si>
  <si>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</si>
  <si>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</si>
  <si>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</si>
  <si>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</si>
  <si>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</si>
  <si>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</si>
  <si>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</si>
  <si>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</si>
  <si>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</si>
  <si>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</si>
  <si>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</si>
  <si>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</si>
  <si>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</si>
  <si>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</si>
  <si>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</si>
  <si>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</si>
  <si>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</si>
  <si>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</si>
  <si>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</si>
  <si>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</si>
  <si>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</si>
  <si>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</si>
  <si>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</si>
  <si>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</si>
  <si>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</si>
  <si>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</si>
  <si>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</si>
  <si>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</si>
  <si>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</si>
  <si>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</si>
  <si>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</si>
  <si>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</si>
  <si>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</si>
  <si>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</si>
  <si>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</si>
  <si>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</si>
  <si>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</si>
  <si>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</si>
  <si>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</si>
  <si>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</si>
  <si>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</si>
  <si>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</si>
  <si>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</si>
  <si>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</si>
  <si>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</si>
  <si>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</si>
  <si>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</si>
  <si>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</si>
  <si>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</si>
  <si>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</si>
  <si>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</si>
  <si>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</si>
  <si>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</si>
  <si>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</si>
  <si>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</si>
  <si>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</si>
  <si>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</si>
  <si>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</si>
  <si>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</si>
  <si>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</si>
  <si>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</si>
  <si>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</si>
  <si>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</si>
  <si>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</si>
  <si>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</si>
  <si>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</si>
  <si>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</si>
  <si>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</si>
  <si>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</si>
  <si>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</si>
  <si>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</si>
  <si>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</si>
  <si>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</si>
  <si>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</si>
  <si>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</si>
  <si>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</si>
  <si>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</si>
  <si>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</si>
  <si>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</si>
  <si>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</si>
  <si>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</si>
  <si>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</si>
  <si>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</si>
  <si>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</si>
  <si>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</si>
  <si>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</si>
  <si>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</si>
  <si>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</si>
  <si>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</si>
  <si>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</si>
  <si>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</si>
  <si>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</si>
  <si>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</si>
  <si>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</si>
  <si>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</si>
  <si>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</si>
  <si>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</si>
  <si>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</si>
  <si>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</si>
  <si>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</si>
  <si>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</si>
  <si>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</si>
  <si>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</si>
  <si>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</si>
  <si>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</si>
  <si>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</si>
  <si>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</si>
  <si>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</si>
  <si>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</si>
  <si>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</si>
  <si>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</si>
  <si>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</si>
  <si>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</si>
  <si>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</si>
  <si>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</si>
  <si>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</si>
  <si>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</si>
  <si>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</si>
  <si>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</si>
  <si>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</si>
  <si>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</si>
  <si>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</si>
  <si>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</si>
  <si>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</si>
  <si>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</si>
  <si>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</si>
  <si>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</si>
  <si>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</si>
  <si>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</si>
  <si>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</si>
  <si>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</si>
  <si>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</si>
  <si>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</si>
  <si>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</si>
  <si>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</si>
  <si>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</si>
  <si>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</si>
  <si>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</si>
  <si>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</si>
  <si>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</si>
  <si>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</si>
  <si>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</si>
  <si>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</si>
  <si>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</si>
  <si>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</si>
  <si>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</si>
  <si>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</si>
  <si>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</si>
  <si>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</si>
  <si>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</si>
  <si>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</si>
  <si>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</si>
  <si>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</si>
  <si>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</si>
  <si>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</si>
  <si>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</si>
  <si>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</si>
  <si>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</si>
  <si>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</si>
  <si>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</si>
  <si>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</si>
  <si>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</si>
  <si>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</si>
  <si>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</si>
  <si>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</si>
  <si>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</si>
  <si>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</si>
  <si>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</si>
  <si>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</si>
  <si>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</si>
  <si>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</si>
  <si>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</si>
  <si>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</si>
  <si>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</si>
  <si>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</si>
  <si>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</si>
  <si>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</si>
  <si>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</si>
  <si>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</si>
  <si>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</si>
  <si>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</si>
  <si>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</si>
  <si>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</si>
  <si>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</si>
  <si>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</si>
  <si>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</si>
  <si>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</si>
  <si>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</si>
  <si>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</si>
  <si>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</si>
  <si>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</si>
  <si>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</si>
  <si>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</si>
  <si>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</si>
  <si>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</si>
  <si>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</si>
  <si>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</si>
  <si>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</si>
  <si>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</si>
  <si>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</si>
  <si>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</si>
  <si>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</si>
  <si>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</si>
  <si>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</si>
  <si>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</si>
  <si>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</si>
  <si>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</si>
  <si>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</si>
  <si>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</si>
  <si>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</si>
  <si>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</si>
  <si>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</si>
  <si>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</si>
  <si>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</si>
  <si>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</si>
  <si>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</si>
  <si>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</si>
  <si>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</si>
  <si>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</si>
  <si>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</si>
  <si>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</si>
  <si>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</si>
  <si>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</si>
  <si>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</si>
  <si>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</si>
  <si>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</si>
  <si>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</si>
  <si>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</si>
  <si>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</si>
  <si>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</si>
  <si>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</si>
  <si>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</si>
  <si>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</si>
  <si>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</si>
  <si>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</si>
  <si>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</si>
  <si>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</si>
  <si>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</si>
  <si>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</si>
  <si>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</si>
  <si>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</si>
  <si>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</si>
  <si>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</si>
  <si>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</si>
  <si>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</si>
  <si>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</si>
  <si>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</si>
  <si>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</si>
  <si>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</si>
  <si>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</si>
  <si>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</si>
  <si>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</si>
  <si>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</si>
  <si>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</si>
  <si>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</si>
  <si>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</si>
  <si>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</si>
  <si>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</si>
  <si>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</si>
  <si>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</si>
  <si>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</si>
  <si>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</si>
  <si>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</si>
  <si>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</si>
  <si>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</si>
  <si>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</si>
  <si>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</si>
  <si>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</si>
  <si>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</si>
  <si>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</si>
  <si>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</si>
  <si>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</si>
  <si>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</si>
  <si>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</si>
  <si>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</si>
  <si>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</si>
  <si>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</si>
  <si>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</si>
  <si>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</si>
  <si>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</si>
  <si>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</si>
  <si>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</si>
  <si>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</si>
  <si>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</si>
  <si>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</si>
  <si>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</si>
  <si>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</si>
  <si>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</si>
  <si>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</si>
  <si>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</si>
  <si>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</si>
  <si>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</si>
  <si>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</si>
  <si>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</si>
  <si>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</si>
  <si>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</si>
  <si>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</si>
  <si>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</si>
  <si>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</si>
  <si>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</si>
  <si>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</si>
  <si>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</si>
  <si>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</si>
  <si>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</si>
  <si>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</si>
  <si>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</si>
  <si>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</si>
  <si>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</si>
  <si>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</si>
  <si>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</si>
  <si>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</si>
  <si>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</si>
  <si>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</si>
  <si>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</si>
  <si>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</si>
  <si>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</si>
  <si>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</si>
  <si>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</si>
  <si>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</si>
  <si>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</si>
  <si>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</si>
  <si>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</si>
  <si>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</si>
  <si>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</si>
  <si>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</si>
  <si>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</si>
  <si>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</si>
  <si>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</si>
  <si>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</si>
  <si>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</si>
  <si>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</si>
  <si>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</si>
  <si>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</si>
  <si>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</si>
  <si>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</si>
  <si>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</si>
  <si>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</si>
  <si>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</si>
  <si>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</si>
  <si>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</si>
  <si>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</si>
  <si>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</si>
  <si>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</si>
  <si>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</si>
  <si>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</si>
  <si>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</si>
  <si>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</si>
  <si>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</si>
  <si>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</si>
  <si>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</si>
  <si>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</si>
  <si>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</si>
  <si>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</si>
  <si>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</si>
  <si>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</si>
  <si>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</si>
  <si>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</si>
  <si>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</si>
  <si>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</si>
  <si>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</si>
  <si>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</si>
  <si>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</si>
  <si>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</si>
  <si>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</si>
  <si>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</si>
  <si>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</si>
  <si>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</si>
  <si>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</si>
  <si>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</si>
  <si>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</si>
  <si>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</si>
  <si>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</si>
  <si>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</si>
  <si>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</si>
  <si>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</si>
  <si>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</si>
  <si>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</si>
  <si>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</si>
  <si>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</si>
  <si>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</si>
  <si>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</si>
  <si>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</si>
  <si>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</si>
  <si>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</si>
  <si>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</si>
  <si>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</si>
  <si>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</si>
  <si>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</si>
  <si>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</si>
  <si>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</si>
  <si>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</si>
  <si>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</si>
  <si>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</si>
  <si>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</si>
  <si>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</si>
  <si>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</si>
  <si>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</si>
  <si>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</si>
  <si>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</si>
  <si>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</si>
  <si>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</si>
  <si>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</si>
  <si>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</si>
  <si>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</si>
  <si>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</si>
  <si>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</si>
  <si>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</si>
  <si>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</si>
  <si>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</si>
  <si>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</si>
  <si>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</si>
  <si>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</si>
  <si>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</si>
  <si>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</si>
  <si>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</si>
  <si>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</si>
  <si>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</si>
  <si>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</si>
  <si>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</si>
  <si>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</si>
  <si>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</si>
  <si>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</si>
  <si>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</si>
  <si>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</si>
  <si>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</si>
  <si>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</si>
  <si>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</si>
  <si>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</si>
  <si>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</si>
  <si>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</si>
  <si>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</si>
  <si>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</si>
  <si>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</si>
  <si>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</si>
  <si>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</si>
  <si>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</si>
  <si>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</si>
  <si>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</si>
  <si>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</si>
  <si>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</si>
  <si>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</si>
  <si>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</si>
  <si>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</si>
  <si>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</si>
  <si>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</si>
  <si>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</si>
  <si>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</si>
  <si>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</si>
  <si>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</si>
  <si>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</si>
  <si>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</si>
  <si>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</si>
  <si>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</si>
  <si>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</si>
  <si>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</si>
  <si>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</si>
  <si>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</si>
  <si>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</si>
  <si>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</si>
  <si>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</si>
  <si>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</si>
  <si>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</si>
  <si>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</si>
  <si>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</si>
  <si>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</si>
  <si>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</si>
  <si>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</si>
  <si>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</si>
  <si>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</si>
  <si>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</si>
  <si>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</si>
  <si>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</si>
  <si>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</si>
  <si>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</si>
  <si>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</si>
  <si>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</si>
  <si>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</si>
  <si>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</si>
  <si>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</si>
  <si>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</si>
  <si>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</si>
  <si>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</si>
  <si>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</si>
  <si>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</si>
  <si>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</si>
  <si>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</si>
  <si>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</si>
  <si>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</si>
  <si>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</si>
  <si>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</si>
  <si>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</si>
  <si>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</si>
  <si>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</si>
  <si>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</si>
  <si>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</si>
  <si>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</si>
  <si>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</si>
  <si>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</si>
  <si>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</si>
  <si>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</si>
  <si>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</si>
  <si>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</si>
  <si>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</si>
  <si>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</si>
  <si>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</si>
  <si>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</si>
  <si>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</si>
  <si>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</si>
  <si>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</si>
  <si>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</si>
  <si>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</si>
  <si>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</si>
  <si>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</si>
  <si>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</si>
  <si>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</si>
  <si>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</si>
  <si>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</si>
  <si>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</si>
  <si>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</si>
  <si>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</si>
  <si>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</si>
  <si>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</si>
  <si>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</si>
  <si>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</si>
  <si>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</si>
  <si>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</si>
  <si>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</si>
  <si>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</si>
  <si>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</si>
  <si>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</si>
  <si>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</si>
  <si>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</si>
  <si>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</si>
  <si>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</si>
  <si>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</si>
  <si>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</si>
  <si>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</si>
  <si>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</si>
  <si>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</si>
  <si>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</si>
  <si>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</si>
  <si>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</si>
  <si>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</si>
  <si>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</si>
  <si>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</si>
  <si>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</si>
  <si>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</si>
  <si>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</si>
  <si>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</si>
  <si>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</si>
  <si>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</si>
  <si>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</si>
  <si>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</si>
  <si>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</si>
  <si>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</si>
  <si>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</si>
  <si>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</si>
  <si>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</si>
  <si>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</si>
  <si>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</si>
  <si>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</si>
  <si>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</si>
  <si>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</si>
  <si>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</si>
  <si>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</si>
  <si>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</si>
  <si>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</si>
  <si>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</si>
  <si>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</si>
  <si>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</si>
  <si>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</si>
  <si>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</si>
  <si>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</si>
  <si>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</si>
  <si>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</si>
  <si>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</si>
  <si>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</si>
  <si>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</si>
  <si>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</si>
  <si>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</si>
  <si>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</si>
  <si>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</si>
  <si>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</si>
  <si>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</si>
  <si>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</si>
  <si>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</si>
  <si>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</si>
  <si>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</si>
  <si>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</si>
  <si>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</si>
  <si>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</si>
  <si>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</si>
  <si>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</si>
  <si>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</si>
  <si>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</si>
  <si>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</si>
  <si>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</si>
  <si>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</si>
  <si>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</si>
  <si>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</si>
  <si>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</si>
  <si>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</si>
  <si>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</si>
  <si>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</si>
  <si>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</si>
  <si>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</si>
  <si>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</si>
  <si>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</si>
  <si>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</si>
  <si>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</si>
  <si>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</si>
  <si>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</si>
  <si>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</si>
  <si>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</si>
  <si>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</si>
  <si>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</si>
  <si>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</si>
  <si>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</si>
  <si>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</si>
  <si>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</si>
  <si>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</si>
  <si>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</si>
  <si>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</si>
  <si>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</si>
  <si>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</si>
  <si>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</si>
  <si>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</si>
  <si>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</si>
  <si>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</si>
  <si>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</si>
  <si>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</si>
  <si>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</si>
  <si>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</si>
  <si>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</si>
  <si>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</si>
  <si>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</si>
  <si>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</si>
  <si>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</si>
  <si>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</si>
  <si>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</si>
  <si>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</si>
  <si>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</si>
  <si>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</si>
  <si>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</si>
  <si>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</si>
  <si>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</si>
  <si>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</si>
  <si>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</si>
  <si>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</si>
  <si>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</si>
  <si>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</si>
  <si>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</si>
  <si>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</si>
  <si>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</si>
  <si>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</si>
  <si>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</si>
  <si>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</si>
  <si>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</si>
  <si>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</si>
  <si>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</si>
  <si>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</si>
  <si>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</si>
  <si>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</si>
  <si>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</si>
  <si>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</si>
  <si>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</si>
  <si>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</si>
  <si>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</si>
  <si>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</si>
  <si>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</si>
  <si>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</si>
  <si>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</si>
  <si>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</si>
  <si>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</si>
  <si>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</si>
  <si>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</si>
  <si>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</si>
  <si>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</si>
  <si>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</si>
  <si>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</si>
  <si>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</si>
  <si>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</si>
  <si>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</si>
  <si>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</si>
  <si>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</si>
  <si>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</si>
  <si>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</si>
  <si>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</si>
  <si>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</si>
  <si>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</si>
  <si>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</si>
  <si>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</si>
  <si>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</si>
  <si>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</si>
  <si>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</si>
  <si>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</si>
  <si>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</si>
  <si>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</si>
  <si>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</si>
  <si>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</si>
  <si>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</si>
  <si>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</si>
  <si>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</si>
  <si>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</si>
  <si>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</si>
  <si>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</si>
  <si>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</si>
  <si>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</si>
  <si>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</si>
  <si>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</si>
  <si>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</si>
  <si>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</si>
  <si>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</si>
  <si>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</si>
  <si>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</si>
  <si>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</si>
  <si>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</si>
  <si>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</si>
  <si>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</si>
  <si>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</si>
  <si>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</si>
  <si>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</si>
  <si>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</si>
  <si>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</si>
  <si>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</si>
  <si>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</si>
  <si>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</si>
  <si>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</si>
  <si>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</si>
  <si>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</si>
  <si>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</si>
  <si>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</si>
  <si>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</si>
  <si>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</si>
  <si>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</si>
  <si>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</si>
  <si>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</si>
  <si>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</si>
  <si>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</si>
  <si>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</si>
  <si>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</si>
  <si>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</si>
  <si>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</si>
  <si>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</si>
  <si>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</si>
  <si>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</si>
  <si>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</si>
  <si>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</si>
  <si>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</si>
  <si>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</si>
  <si>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</si>
  <si>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</si>
  <si>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</si>
  <si>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</si>
  <si>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</si>
  <si>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</si>
  <si>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</si>
  <si>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</si>
  <si>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</si>
  <si>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</si>
  <si>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</si>
  <si>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</si>
  <si>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</si>
  <si>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</si>
  <si>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</si>
  <si>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</si>
  <si>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</si>
  <si>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</si>
  <si>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</si>
  <si>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</si>
  <si>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</si>
  <si>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</si>
  <si>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</si>
  <si>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</si>
  <si>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</si>
  <si>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</si>
  <si>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</si>
  <si>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</si>
  <si>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</si>
  <si>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</si>
  <si>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</si>
  <si>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</si>
  <si>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</si>
  <si>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</si>
  <si>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</si>
  <si>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</si>
  <si>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</si>
  <si>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</si>
  <si>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</si>
  <si>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</si>
  <si>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</si>
  <si>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</si>
  <si>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</si>
  <si>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</si>
  <si>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</si>
  <si>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</si>
  <si>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</si>
  <si>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</si>
  <si>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</si>
  <si>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</si>
  <si>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</si>
  <si>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</si>
  <si>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</si>
  <si>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</si>
  <si>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</si>
  <si>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</si>
  <si>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</si>
  <si>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</si>
  <si>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</si>
  <si>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</si>
  <si>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</si>
  <si>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</si>
  <si>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</si>
  <si>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</si>
  <si>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</si>
  <si>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</si>
  <si>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</si>
  <si>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</si>
  <si>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</si>
  <si>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</si>
  <si>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</si>
  <si>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</si>
  <si>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</si>
  <si>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</si>
  <si>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</si>
  <si>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</si>
  <si>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</si>
  <si>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</si>
  <si>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</si>
  <si>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</si>
  <si>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</si>
  <si>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</si>
  <si>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</si>
  <si>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</si>
  <si>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</si>
  <si>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</si>
  <si>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</si>
  <si>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</si>
  <si>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</si>
  <si>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</si>
  <si>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</si>
  <si>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</si>
  <si>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</si>
  <si>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</si>
  <si>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</si>
  <si>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</si>
  <si>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</si>
  <si>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</si>
  <si>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</si>
  <si>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</si>
  <si>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</si>
  <si>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</si>
  <si>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</si>
  <si>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</si>
  <si>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</si>
  <si>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</si>
  <si>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</si>
  <si>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</si>
  <si>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</si>
  <si>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</si>
  <si>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</si>
  <si>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</si>
  <si>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</si>
  <si>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</si>
  <si>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</si>
  <si>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</si>
  <si>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</si>
  <si>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</si>
  <si>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</si>
  <si>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</si>
  <si>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</si>
  <si>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</si>
  <si>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</si>
  <si>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</si>
  <si>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</si>
  <si>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</si>
  <si>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</si>
  <si>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</si>
  <si>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</si>
  <si>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</si>
  <si>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</si>
  <si>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</si>
  <si>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</si>
  <si>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</si>
  <si>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</si>
  <si>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</si>
  <si>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</si>
  <si>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</si>
  <si>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</si>
  <si>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</si>
  <si>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</si>
  <si>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</si>
  <si>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</si>
  <si>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</si>
  <si>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</si>
  <si>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</si>
  <si>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</si>
  <si>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</si>
  <si>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</si>
  <si>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</si>
  <si>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</si>
  <si>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</si>
  <si>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</si>
  <si>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</si>
  <si>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</si>
  <si>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</si>
  <si>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</si>
  <si>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</si>
  <si>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</si>
  <si>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</si>
  <si>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</si>
  <si>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</si>
  <si>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</si>
  <si>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</si>
  <si>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</si>
  <si>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</si>
  <si>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</si>
  <si>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</si>
  <si>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</si>
  <si>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</si>
  <si>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</si>
  <si>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</si>
  <si>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</si>
  <si>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</si>
  <si>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</si>
  <si>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</si>
  <si>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</si>
  <si>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</si>
  <si>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</si>
  <si>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</si>
  <si>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</si>
  <si>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</si>
  <si>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</si>
  <si>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</si>
  <si>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</si>
  <si>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</si>
  <si>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</si>
  <si>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</si>
  <si>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</si>
  <si>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</si>
  <si>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</si>
  <si>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</si>
  <si>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</si>
  <si>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</si>
  <si>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</si>
  <si>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</si>
  <si>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</si>
  <si>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</si>
  <si>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</si>
  <si>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</si>
  <si>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</si>
  <si>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</si>
  <si>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</si>
  <si>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</si>
  <si>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</si>
  <si>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</si>
  <si>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</si>
  <si>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</si>
  <si>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</si>
  <si>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</si>
  <si>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</si>
  <si>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</si>
  <si>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</si>
  <si>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</si>
  <si>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</si>
  <si>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</si>
  <si>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</si>
  <si>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</si>
  <si>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</si>
  <si>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</si>
  <si>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</si>
  <si>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</si>
  <si>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</si>
  <si>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</si>
  <si>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</si>
  <si>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</si>
  <si>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</si>
  <si>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</si>
  <si>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</si>
  <si>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</si>
  <si>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</si>
  <si>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</si>
  <si>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</si>
  <si>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</si>
  <si>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</si>
  <si>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</si>
  <si>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</si>
  <si>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</si>
  <si>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</si>
  <si>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</si>
  <si>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</si>
  <si>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</si>
  <si>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</si>
  <si>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</si>
  <si>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</si>
  <si>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</si>
  <si>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</si>
  <si>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</si>
  <si>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</si>
  <si>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</si>
  <si>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</si>
  <si>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</si>
  <si>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</si>
  <si>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</si>
  <si>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</si>
  <si>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</si>
  <si>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</si>
  <si>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</si>
  <si>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</si>
  <si>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</si>
  <si>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</si>
  <si>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</si>
  <si>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</si>
  <si>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</si>
  <si>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</si>
  <si>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</si>
  <si>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</si>
  <si>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</si>
  <si>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</si>
  <si>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</si>
  <si>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</si>
  <si>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</si>
  <si>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</si>
  <si>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</si>
  <si>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</si>
  <si>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</si>
  <si>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</si>
  <si>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</si>
  <si>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</si>
  <si>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</si>
  <si>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</si>
  <si>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</si>
  <si>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</si>
  <si>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</si>
  <si>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</si>
  <si>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</si>
  <si>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</si>
  <si>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</si>
  <si>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</si>
  <si>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</si>
  <si>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</si>
  <si>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</si>
  <si>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</si>
  <si>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</si>
  <si>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</si>
  <si>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</si>
  <si>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</si>
  <si>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</si>
  <si>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</si>
  <si>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</si>
  <si>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</si>
  <si>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</si>
  <si>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</si>
  <si>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</si>
  <si>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</si>
  <si>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</si>
  <si>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</si>
  <si>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</si>
  <si>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</si>
  <si>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</si>
  <si>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</si>
  <si>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</si>
  <si>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</si>
  <si>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</si>
  <si>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</si>
  <si>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</si>
  <si>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</si>
  <si>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</si>
  <si>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</si>
  <si>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</si>
  <si>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</si>
  <si>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</si>
  <si>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</si>
  <si>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</si>
  <si>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</si>
  <si>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</si>
  <si>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</si>
  <si>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</si>
  <si>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</si>
  <si>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</si>
  <si>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</si>
  <si>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</si>
  <si>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</si>
  <si>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</si>
  <si>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</si>
  <si>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</si>
  <si>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</si>
  <si>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</si>
  <si>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</si>
  <si>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</si>
  <si>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</si>
  <si>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</si>
  <si>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</si>
  <si>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</si>
  <si>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</si>
  <si>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</si>
  <si>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</si>
  <si>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</si>
  <si>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</si>
  <si>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</si>
  <si>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</si>
  <si>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</si>
  <si>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</si>
  <si>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</si>
  <si>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</si>
  <si>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</si>
  <si>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</si>
  <si>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</si>
  <si>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</si>
  <si>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</si>
  <si>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</si>
  <si>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</si>
  <si>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</si>
  <si>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</si>
  <si>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</si>
  <si>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</si>
  <si>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</si>
  <si>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</si>
  <si>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</si>
  <si>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</si>
  <si>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</si>
  <si>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</si>
  <si>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</si>
  <si>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</si>
  <si>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</si>
  <si>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</si>
  <si>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</si>
  <si>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</si>
  <si>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</si>
  <si>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</si>
  <si>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</si>
  <si>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</si>
  <si>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</si>
  <si>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</si>
  <si>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</si>
  <si>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</si>
  <si>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</si>
  <si>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</si>
  <si>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</si>
  <si>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</si>
  <si>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</si>
  <si>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</si>
  <si>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</si>
  <si>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</si>
  <si>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</si>
  <si>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</si>
  <si>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</si>
  <si>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</si>
  <si>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</si>
  <si>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</si>
  <si>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</si>
  <si>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</si>
  <si>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</si>
  <si>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</si>
  <si>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</si>
  <si>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</si>
  <si>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</si>
  <si>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</si>
  <si>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</si>
  <si>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</si>
  <si>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</si>
  <si>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</si>
  <si>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</si>
  <si>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</si>
  <si>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</si>
  <si>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</si>
  <si>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</si>
  <si>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</si>
  <si>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</si>
  <si>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</si>
  <si>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</si>
  <si>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</si>
  <si>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</si>
  <si>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</si>
  <si>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</si>
  <si>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</si>
  <si>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</si>
  <si>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</si>
  <si>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</si>
  <si>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</si>
  <si>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</si>
  <si>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</si>
  <si>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</si>
  <si>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</si>
  <si>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</si>
  <si>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</si>
  <si>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</si>
  <si>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</si>
  <si>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</si>
  <si>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</si>
  <si>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</si>
  <si>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</si>
  <si>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</si>
  <si>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</si>
  <si>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</si>
  <si>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</si>
  <si>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</si>
  <si>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</si>
  <si>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</si>
  <si>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</si>
  <si>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</si>
  <si>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</si>
  <si>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</si>
  <si>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</si>
  <si>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</si>
  <si>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</si>
  <si>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</si>
  <si>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</si>
  <si>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</si>
  <si>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</si>
  <si>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</si>
  <si>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</si>
  <si>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</si>
  <si>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</si>
  <si>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</si>
  <si>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</si>
  <si>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</si>
  <si>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</si>
  <si>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</si>
  <si>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</si>
  <si>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</si>
  <si>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</si>
  <si>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</si>
  <si>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</si>
  <si>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</si>
  <si>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</si>
  <si>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</si>
  <si>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</si>
  <si>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</si>
  <si>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</si>
  <si>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</si>
  <si>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</si>
  <si>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</si>
  <si>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</si>
  <si>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</si>
  <si>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</si>
  <si>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</si>
  <si>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</si>
  <si>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</si>
  <si>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</si>
  <si>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</si>
  <si>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</si>
  <si>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</si>
  <si>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</si>
  <si>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</si>
  <si>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</si>
  <si>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</si>
  <si>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</si>
  <si>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</si>
  <si>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</si>
  <si>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</si>
  <si>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</si>
  <si>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</si>
  <si>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</si>
  <si>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</si>
  <si>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</si>
  <si>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</si>
  <si>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</si>
  <si>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</si>
  <si>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</si>
  <si>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</si>
  <si>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</si>
  <si>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</si>
  <si>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</si>
  <si>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</si>
  <si>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</si>
  <si>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</si>
  <si>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</si>
  <si>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</si>
  <si>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</si>
  <si>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</si>
  <si>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</si>
  <si>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</si>
  <si>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</si>
  <si>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</si>
  <si>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</si>
  <si>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</si>
  <si>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</si>
  <si>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</si>
  <si>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</si>
  <si>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</si>
  <si>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</si>
  <si>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</si>
  <si>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</si>
  <si>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</si>
  <si>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</si>
  <si>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</si>
  <si>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</si>
  <si>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</si>
  <si>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</si>
  <si>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</si>
  <si>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</si>
  <si>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</si>
  <si>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</si>
  <si>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</si>
  <si>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</si>
  <si>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</si>
  <si>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</si>
  <si>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</si>
  <si>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</si>
  <si>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</si>
  <si>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</si>
  <si>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</si>
  <si>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</si>
  <si>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</si>
  <si>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</si>
  <si>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</si>
  <si>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</si>
  <si>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</si>
  <si>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</si>
  <si>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</si>
  <si>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</si>
  <si>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</si>
  <si>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</si>
  <si>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</si>
  <si>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</si>
  <si>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</si>
  <si>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</si>
  <si>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</si>
  <si>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</si>
  <si>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</si>
  <si>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</si>
  <si>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</si>
  <si>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</si>
  <si>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</si>
  <si>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</si>
  <si>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</si>
  <si>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</si>
  <si>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</si>
  <si>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</si>
  <si>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</si>
  <si>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</si>
  <si>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</si>
  <si>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</si>
  <si>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</si>
  <si>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</si>
  <si>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</si>
  <si>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</si>
  <si>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</si>
  <si>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</si>
  <si>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</si>
  <si>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</si>
  <si>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</si>
  <si>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</si>
  <si>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</si>
  <si>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</si>
  <si>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</si>
  <si>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</si>
  <si>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</si>
  <si>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</si>
  <si>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</si>
  <si>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</si>
  <si>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</si>
  <si>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</si>
  <si>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</si>
  <si>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</si>
  <si>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</si>
  <si>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</si>
  <si>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</si>
  <si>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</si>
  <si>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</si>
  <si>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</si>
  <si>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</si>
  <si>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</si>
  <si>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</si>
  <si>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</si>
  <si>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</si>
  <si>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</si>
  <si>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</si>
  <si>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</si>
  <si>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</si>
  <si>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</si>
  <si>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</si>
  <si>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</si>
  <si>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</si>
  <si>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</si>
  <si>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</si>
  <si>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</si>
  <si>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</si>
  <si>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</si>
  <si>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</si>
  <si>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</si>
  <si>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</si>
  <si>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</si>
  <si>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</si>
  <si>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</si>
  <si>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</si>
  <si>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</si>
  <si>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</si>
  <si>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</si>
  <si>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</si>
  <si>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</si>
  <si>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</si>
  <si>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</si>
  <si>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</si>
  <si>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</si>
  <si>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</si>
  <si>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</si>
  <si>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</si>
  <si>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</si>
  <si>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</si>
  <si>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</si>
  <si>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</si>
  <si>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</si>
  <si>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</si>
  <si>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</si>
  <si>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</si>
  <si>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</si>
  <si>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</si>
  <si>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</si>
  <si>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</si>
  <si>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</si>
  <si>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</si>
  <si>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</si>
  <si>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</si>
  <si>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</si>
  <si>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</si>
  <si>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</si>
  <si>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</si>
  <si>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</si>
  <si>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</si>
  <si>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</si>
  <si>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</si>
  <si>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</si>
  <si>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</si>
  <si>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</si>
  <si>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</si>
  <si>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</si>
  <si>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</si>
  <si>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</si>
  <si>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</si>
  <si>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</si>
  <si>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</si>
  <si>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</si>
  <si>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</si>
  <si>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</si>
  <si>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</si>
  <si>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</si>
  <si>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</si>
  <si>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</si>
  <si>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</si>
  <si>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</si>
  <si>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</si>
  <si>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</si>
  <si>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</si>
  <si>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</si>
  <si>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</si>
  <si>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</si>
  <si>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</si>
  <si>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</si>
  <si>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</si>
  <si>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</si>
  <si>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</si>
  <si>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</si>
  <si>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</si>
  <si>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</si>
  <si>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</si>
  <si>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</si>
  <si>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</si>
  <si>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</si>
  <si>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</si>
  <si>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</si>
  <si>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</si>
  <si>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</si>
  <si>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</si>
  <si>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</si>
  <si>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</si>
  <si>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</si>
  <si>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</si>
  <si>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</si>
  <si>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</si>
  <si>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</si>
  <si>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</si>
  <si>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</si>
  <si>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</si>
  <si>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</si>
  <si>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</si>
  <si>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</si>
  <si>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</si>
  <si>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</si>
  <si>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</si>
  <si>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</si>
  <si>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</si>
  <si>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</si>
  <si>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</si>
  <si>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</si>
  <si>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</si>
  <si>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</si>
  <si>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</si>
  <si>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</si>
  <si>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</si>
  <si>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</si>
  <si>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</si>
  <si>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</si>
  <si>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</si>
  <si>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</si>
  <si>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</si>
  <si>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</si>
  <si>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</si>
  <si>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</si>
  <si>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</si>
  <si>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</si>
  <si>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</si>
  <si>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</si>
  <si>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</si>
  <si>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</si>
  <si>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</si>
  <si>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</si>
  <si>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</si>
  <si>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</si>
  <si>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</si>
  <si>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</si>
  <si>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</si>
  <si>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</si>
  <si>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</si>
  <si>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</si>
  <si>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</si>
  <si>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</si>
  <si>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</si>
  <si>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</si>
  <si>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</si>
  <si>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</si>
  <si>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</si>
  <si>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</si>
  <si>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</si>
  <si>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</si>
  <si>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</si>
  <si>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</si>
  <si>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</si>
  <si>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</si>
  <si>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</si>
  <si>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</si>
  <si>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</si>
  <si>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</si>
  <si>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</si>
  <si>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</si>
  <si>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</si>
  <si>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</si>
  <si>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</si>
  <si>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</si>
  <si>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</si>
  <si>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</si>
  <si>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</si>
  <si>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</si>
  <si>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</si>
  <si>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</si>
  <si>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</si>
  <si>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</si>
  <si>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</si>
  <si>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</si>
  <si>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</si>
  <si>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</si>
  <si>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</si>
  <si>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</si>
  <si>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</si>
  <si>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</si>
  <si>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</si>
  <si>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</si>
  <si>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</si>
  <si>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</si>
  <si>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</si>
  <si>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</si>
  <si>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</si>
  <si>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</si>
  <si>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</si>
  <si>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</si>
  <si>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</si>
  <si>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</si>
  <si>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</si>
  <si>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</si>
  <si>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</si>
  <si>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</si>
  <si>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</si>
  <si>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</si>
  <si>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</si>
  <si>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</si>
  <si>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</si>
  <si>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</si>
  <si>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</si>
  <si>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</si>
  <si>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</si>
  <si>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</si>
  <si>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</si>
  <si>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</si>
  <si>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</si>
  <si>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</si>
  <si>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</si>
  <si>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</si>
  <si>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</si>
  <si>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</si>
  <si>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</si>
  <si>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</si>
  <si>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</si>
  <si>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</si>
  <si>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</si>
  <si>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</si>
  <si>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</si>
  <si>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</si>
  <si>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</si>
  <si>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</si>
  <si>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</si>
  <si>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</si>
  <si>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</si>
  <si>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</si>
  <si>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</si>
  <si>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</si>
  <si>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</si>
  <si>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</si>
  <si>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</si>
  <si>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</si>
  <si>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</si>
  <si>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</si>
  <si>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</si>
  <si>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</si>
  <si>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</si>
  <si>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</si>
  <si>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</si>
  <si>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</si>
  <si>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</si>
  <si>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</si>
  <si>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</si>
  <si>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</si>
  <si>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</si>
  <si>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</si>
  <si>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</si>
  <si>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</si>
  <si>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</si>
  <si>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</si>
  <si>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</si>
  <si>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</si>
  <si>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</si>
  <si>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</si>
  <si>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</si>
  <si>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</si>
  <si>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</si>
  <si>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</si>
  <si>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</si>
  <si>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</si>
  <si>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</si>
  <si>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</si>
  <si>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</si>
  <si>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</si>
  <si>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</si>
  <si>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</si>
  <si>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</si>
  <si>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</si>
  <si>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</si>
  <si>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</si>
  <si>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</si>
  <si>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</si>
  <si>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</si>
  <si>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</si>
  <si>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</si>
  <si>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</si>
  <si>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</si>
  <si>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</si>
  <si>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</si>
  <si>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</si>
  <si>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</si>
  <si>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</si>
  <si>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</si>
  <si>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</si>
  <si>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</si>
  <si>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</si>
  <si>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</si>
  <si>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</si>
  <si>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</si>
  <si>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</si>
  <si>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</si>
  <si>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</si>
  <si>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</si>
  <si>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</si>
  <si>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</si>
  <si>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</si>
  <si>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</si>
  <si>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</si>
  <si>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</si>
  <si>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</si>
  <si>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</si>
  <si>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</si>
  <si>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</si>
  <si>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</si>
  <si>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</si>
  <si>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</si>
  <si>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</si>
  <si>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</si>
  <si>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</si>
  <si>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</si>
  <si>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</si>
  <si>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</si>
  <si>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</si>
  <si>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</si>
  <si>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</si>
  <si>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</si>
  <si>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</si>
  <si>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</si>
  <si>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</si>
  <si>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</si>
  <si>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</si>
  <si>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</si>
  <si>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</si>
  <si>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</si>
  <si>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</si>
  <si>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</si>
  <si>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</si>
  <si>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</si>
  <si>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</si>
  <si>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</si>
  <si>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</si>
  <si>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</si>
  <si>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</si>
  <si>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</si>
  <si>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</si>
  <si>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</si>
  <si>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</si>
  <si>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</si>
  <si>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</si>
  <si>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</si>
  <si>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</si>
  <si>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</si>
  <si>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</si>
  <si>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</si>
  <si>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</si>
  <si>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</si>
  <si>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</si>
  <si>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</si>
  <si>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</si>
  <si>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</si>
  <si>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</si>
  <si>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</si>
  <si>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</si>
  <si>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</si>
  <si>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</si>
  <si>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</si>
  <si>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</si>
  <si>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</si>
  <si>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</si>
  <si>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</si>
  <si>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</si>
  <si>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</si>
  <si>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</si>
  <si>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</si>
  <si>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</si>
  <si>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</si>
  <si>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</si>
  <si>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</si>
  <si>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</si>
  <si>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</si>
  <si>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</si>
  <si>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</si>
  <si>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</si>
  <si>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</si>
  <si>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</si>
  <si>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</si>
  <si>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</si>
  <si>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</si>
  <si>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</si>
  <si>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</si>
  <si>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</si>
  <si>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</si>
  <si>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</si>
  <si>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</si>
  <si>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</si>
  <si>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</si>
  <si>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</si>
  <si>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</si>
  <si>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</si>
  <si>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</si>
  <si>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</si>
  <si>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</si>
  <si>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</si>
  <si>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</si>
  <si>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</si>
  <si>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</si>
  <si>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</si>
  <si>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</si>
  <si>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</si>
  <si>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</si>
  <si>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</si>
  <si>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</si>
  <si>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</si>
  <si>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</si>
  <si>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</si>
  <si>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</si>
  <si>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</si>
  <si>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</si>
  <si>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</si>
  <si>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</si>
  <si>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</si>
  <si>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</si>
  <si>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</si>
  <si>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</si>
  <si>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</si>
  <si>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</si>
  <si>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</si>
  <si>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</si>
  <si>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</si>
  <si>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</si>
  <si>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</si>
  <si>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</si>
  <si>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</si>
  <si>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</si>
  <si>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</si>
  <si>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</si>
  <si>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</si>
  <si>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</si>
  <si>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</si>
  <si>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</si>
  <si>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</si>
  <si>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</si>
  <si>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</si>
  <si>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</si>
  <si>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</si>
  <si>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</si>
  <si>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</si>
  <si>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</si>
  <si>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</si>
  <si>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</si>
  <si>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</si>
  <si>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</si>
  <si>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</si>
  <si>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</si>
  <si>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</si>
  <si>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</si>
  <si>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</si>
  <si>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</si>
  <si>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</si>
  <si>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</si>
  <si>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</si>
  <si>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</si>
  <si>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</si>
  <si>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</si>
  <si>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</si>
  <si>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</si>
  <si>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</si>
  <si>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</si>
  <si>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</si>
  <si>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</si>
  <si>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</si>
  <si>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</si>
  <si>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</si>
  <si>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</si>
  <si>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</si>
  <si>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</si>
  <si>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</si>
  <si>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</si>
  <si>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</si>
  <si>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</si>
  <si>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</si>
  <si>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</si>
  <si>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</si>
  <si>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</si>
  <si>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</si>
  <si>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</si>
  <si>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</si>
  <si>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</si>
  <si>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</si>
  <si>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</si>
  <si>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</si>
  <si>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</si>
  <si>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</si>
  <si>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</si>
  <si>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</si>
  <si>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</si>
  <si>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</si>
  <si>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</si>
  <si>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</si>
  <si>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</si>
  <si>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</si>
  <si>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</si>
  <si>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</si>
  <si>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</si>
  <si>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</si>
  <si>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</si>
  <si>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</si>
  <si>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</si>
  <si>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</si>
  <si>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</si>
  <si>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</si>
  <si>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</si>
  <si>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</si>
  <si>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</si>
  <si>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</si>
  <si>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</si>
  <si>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</si>
  <si>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</si>
  <si>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</si>
  <si>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</si>
  <si>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</si>
  <si>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</si>
  <si>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</si>
  <si>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</si>
  <si>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</si>
  <si>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</si>
  <si>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</si>
  <si>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</si>
  <si>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</si>
  <si>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</si>
  <si>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</si>
  <si>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</si>
  <si>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</si>
  <si>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</si>
  <si>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</si>
  <si>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</si>
  <si>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</si>
  <si>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</si>
  <si>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</si>
  <si>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</si>
  <si>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</si>
  <si>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</si>
  <si>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</si>
  <si>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</si>
  <si>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</si>
  <si>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</si>
  <si>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</si>
  <si>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</si>
  <si>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</si>
  <si>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</si>
  <si>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</si>
  <si>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</si>
  <si>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</si>
  <si>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</si>
  <si>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</si>
  <si>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</si>
  <si>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</si>
  <si>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</si>
  <si>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</si>
  <si>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</si>
  <si>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</si>
  <si>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</si>
  <si>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</si>
  <si>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</si>
  <si>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</si>
  <si>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</si>
  <si>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</si>
  <si>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</si>
  <si>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</si>
  <si>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</si>
  <si>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</si>
  <si>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</si>
  <si>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</si>
  <si>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</si>
  <si>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</si>
  <si>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</si>
  <si>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</si>
  <si>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</si>
  <si>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</si>
  <si>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</si>
  <si>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</si>
  <si>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</si>
  <si>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</si>
  <si>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</si>
  <si>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</si>
  <si>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</si>
  <si>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</si>
  <si>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</si>
  <si>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</si>
  <si>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</si>
  <si>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</si>
  <si>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</si>
  <si>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</si>
  <si>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</si>
  <si>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</si>
  <si>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</si>
  <si>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</si>
  <si>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</si>
  <si>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</si>
  <si>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</si>
  <si>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</si>
  <si>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</si>
  <si>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</si>
  <si>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</si>
  <si>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</si>
  <si>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</si>
  <si>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</si>
  <si>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</si>
  <si>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</si>
  <si>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</si>
  <si>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</si>
  <si>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</si>
  <si>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</si>
  <si>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</si>
  <si>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</si>
  <si>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</si>
  <si>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</si>
  <si>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</si>
  <si>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</si>
  <si>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</si>
  <si>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</si>
  <si>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</si>
  <si>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</si>
  <si>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</si>
  <si>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</si>
  <si>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</si>
  <si>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</si>
  <si>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</si>
  <si>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</si>
  <si>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</si>
  <si>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</si>
  <si>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</si>
  <si>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</si>
  <si>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</si>
  <si>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</si>
  <si>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</si>
  <si>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</si>
  <si>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</si>
  <si>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</si>
  <si>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</si>
  <si>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</si>
  <si>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</si>
  <si>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</si>
  <si>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</si>
  <si>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</si>
  <si>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</si>
  <si>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</si>
  <si>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</si>
  <si>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</si>
  <si>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</si>
  <si>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</si>
  <si>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</si>
  <si>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</si>
  <si>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</si>
  <si>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</si>
  <si>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</si>
  <si>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</si>
  <si>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</si>
  <si>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</si>
  <si>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</si>
  <si>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</si>
  <si>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</si>
  <si>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</si>
  <si>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</si>
  <si>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</si>
  <si>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</si>
  <si>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</si>
  <si>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</si>
  <si>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</si>
  <si>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</si>
  <si>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</si>
  <si>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</si>
  <si>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</si>
  <si>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</si>
  <si>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</si>
  <si>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</si>
  <si>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</si>
  <si>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</si>
  <si>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</si>
  <si>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</si>
  <si>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</si>
  <si>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</si>
  <si>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</si>
  <si>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</si>
  <si>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</si>
  <si>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</si>
  <si>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</si>
  <si>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</si>
  <si>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</si>
  <si>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</si>
  <si>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</si>
  <si>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</si>
  <si>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</si>
  <si>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</si>
  <si>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</si>
  <si>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</si>
  <si>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</si>
  <si>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</si>
  <si>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</si>
  <si>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</si>
  <si>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</si>
  <si>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</si>
  <si>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</si>
  <si>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</si>
  <si>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</si>
  <si>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</si>
  <si>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</si>
  <si>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</si>
  <si>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</si>
  <si>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</si>
  <si>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</si>
  <si>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</si>
  <si>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</si>
  <si>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</si>
  <si>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</si>
  <si>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</si>
  <si>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</si>
  <si>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</si>
  <si>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</si>
  <si>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</si>
  <si>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</si>
  <si>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</si>
  <si>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</si>
  <si>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</si>
  <si>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</si>
  <si>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</si>
  <si>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</si>
  <si>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</si>
  <si>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</si>
  <si>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</si>
  <si>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</si>
  <si>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</si>
  <si>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</si>
  <si>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</si>
  <si>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</si>
  <si>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</si>
  <si>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</si>
  <si>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</si>
  <si>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</si>
  <si>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</si>
  <si>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</si>
  <si>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</si>
  <si>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</si>
  <si>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</si>
  <si>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</si>
  <si>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</si>
  <si>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</si>
  <si>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</si>
  <si>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</si>
  <si>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</si>
  <si>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</si>
  <si>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</si>
  <si>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</si>
  <si>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</si>
  <si>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</si>
  <si>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</si>
  <si>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</si>
  <si>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</si>
  <si>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</si>
  <si>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</si>
  <si>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</si>
  <si>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</si>
  <si>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</si>
  <si>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</si>
  <si>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</si>
  <si>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</si>
  <si>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</si>
  <si>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</si>
  <si>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</si>
  <si>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</si>
  <si>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</si>
  <si>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</si>
  <si>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</si>
  <si>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</si>
  <si>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</si>
  <si>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</si>
  <si>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</si>
  <si>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</si>
  <si>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</si>
  <si>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</si>
  <si>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</si>
  <si>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</si>
  <si>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</si>
  <si>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</si>
  <si>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</si>
  <si>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</si>
  <si>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</si>
  <si>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</si>
  <si>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</si>
  <si>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</si>
  <si>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</si>
  <si>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</si>
  <si>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</si>
  <si>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</si>
  <si>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</si>
  <si>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</si>
  <si>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</si>
  <si>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</si>
  <si>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</si>
  <si>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</si>
  <si>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</si>
  <si>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</si>
  <si>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</si>
  <si>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</si>
  <si>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</si>
  <si>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</si>
  <si>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</si>
  <si>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</si>
  <si>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</si>
  <si>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</si>
  <si>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</si>
  <si>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</si>
  <si>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</si>
  <si>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</si>
  <si>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</si>
  <si>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</si>
  <si>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</si>
  <si>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</si>
  <si>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</si>
  <si>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</si>
  <si>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</si>
  <si>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</si>
  <si>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</si>
  <si>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</si>
  <si>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</si>
  <si>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</si>
  <si>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</si>
  <si>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</si>
  <si>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</si>
  <si>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</si>
  <si>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</si>
  <si>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</si>
  <si>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</si>
  <si>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</si>
  <si>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</si>
  <si>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</si>
  <si>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</si>
  <si>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</si>
  <si>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</si>
  <si>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</si>
  <si>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</si>
  <si>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</si>
  <si>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</si>
  <si>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</si>
  <si>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</si>
  <si>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</si>
  <si>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</si>
  <si>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</si>
  <si>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</si>
  <si>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</si>
  <si>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</si>
  <si>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</si>
  <si>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</si>
  <si>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</si>
  <si>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</si>
  <si>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</si>
  <si>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</si>
  <si>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</si>
  <si>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</si>
  <si>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</si>
  <si>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</si>
  <si>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</si>
  <si>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</si>
  <si>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</si>
  <si>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</si>
  <si>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</si>
  <si>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</si>
  <si>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</si>
  <si>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</si>
  <si>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</si>
  <si>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</si>
  <si>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</si>
  <si>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</si>
  <si>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</si>
  <si>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</si>
  <si>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</si>
  <si>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</si>
  <si>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</si>
  <si>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</si>
  <si>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</si>
  <si>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</si>
  <si>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</si>
  <si>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</si>
  <si>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</si>
  <si>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</si>
  <si>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</si>
  <si>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</si>
  <si>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</si>
  <si>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</si>
  <si>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</si>
  <si>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</si>
  <si>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</si>
  <si>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</si>
  <si>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</si>
  <si>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</si>
  <si>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</si>
  <si>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</si>
  <si>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</si>
  <si>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</si>
  <si>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</si>
  <si>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</si>
  <si>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</si>
  <si>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</si>
  <si>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</si>
  <si>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</si>
  <si>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</si>
  <si>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</si>
  <si>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</si>
  <si>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</si>
  <si>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</si>
  <si>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</si>
  <si>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</si>
  <si>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</si>
  <si>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</si>
  <si>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</si>
  <si>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</si>
  <si>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</si>
  <si>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</si>
  <si>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</si>
  <si>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</si>
  <si>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</si>
  <si>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</si>
  <si>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</si>
  <si>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</si>
  <si>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</si>
  <si>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</si>
  <si>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</si>
  <si>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</si>
  <si>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</si>
  <si>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</si>
  <si>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</si>
  <si>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</si>
  <si>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</si>
  <si>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</si>
  <si>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</si>
  <si>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</si>
  <si>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</si>
  <si>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</si>
  <si>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</si>
  <si>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</si>
  <si>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</si>
  <si>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</si>
  <si>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</si>
  <si>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</si>
  <si>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</si>
  <si>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</si>
  <si>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</si>
  <si>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</si>
  <si>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</si>
  <si>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</si>
  <si>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</si>
  <si>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</si>
  <si>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</si>
  <si>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</si>
  <si>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</si>
  <si>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</si>
  <si>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</si>
  <si>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</si>
  <si>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</si>
  <si>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</si>
  <si>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</si>
  <si>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</si>
  <si>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</si>
  <si>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</si>
  <si>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</si>
  <si>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</si>
  <si>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</si>
  <si>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</si>
  <si>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</si>
  <si>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</si>
  <si>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</si>
  <si>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</si>
  <si>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</si>
  <si>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</si>
  <si>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</si>
  <si>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</si>
  <si>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</si>
  <si>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</si>
  <si>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</si>
  <si>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</si>
  <si>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</si>
  <si>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</si>
  <si>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</si>
  <si>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</si>
  <si>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</si>
  <si>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</si>
  <si>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</si>
  <si>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</si>
  <si>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</si>
  <si>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</si>
  <si>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</si>
  <si>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</si>
  <si>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</si>
  <si>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</si>
  <si>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</si>
  <si>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</si>
  <si>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</si>
  <si>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</si>
  <si>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</si>
  <si>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</si>
  <si>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</si>
  <si>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</si>
  <si>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</si>
  <si>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</si>
  <si>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</si>
  <si>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</si>
  <si>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</si>
  <si>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</si>
  <si>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</si>
  <si>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</si>
  <si>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</si>
  <si>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</si>
  <si>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</si>
  <si>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</si>
  <si>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</si>
  <si>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</si>
  <si>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</si>
  <si>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</si>
  <si>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</si>
  <si>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</si>
  <si>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</si>
  <si>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</si>
  <si>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</si>
  <si>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</si>
  <si>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</si>
  <si>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</si>
  <si>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</si>
  <si>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</si>
  <si>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</si>
  <si>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</si>
  <si>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</si>
  <si>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</si>
  <si>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</si>
  <si>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</si>
  <si>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</si>
  <si>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</si>
  <si>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</si>
  <si>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</si>
  <si>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</si>
  <si>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</si>
  <si>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</si>
  <si>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</si>
  <si>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</si>
  <si>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</si>
  <si>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</si>
  <si>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</si>
  <si>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</si>
  <si>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</si>
  <si>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</si>
  <si>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</si>
  <si>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</si>
  <si>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</si>
  <si>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</si>
  <si>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</si>
  <si>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</si>
  <si>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</si>
  <si>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</si>
  <si>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</si>
  <si>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</si>
  <si>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</si>
  <si>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</si>
  <si>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</si>
  <si>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</si>
  <si>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</si>
  <si>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</si>
  <si>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</si>
  <si>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</si>
  <si>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</si>
  <si>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</si>
  <si>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</si>
  <si>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</si>
  <si>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</si>
  <si>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</si>
  <si>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</si>
  <si>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</si>
  <si>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</si>
  <si>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</si>
  <si>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</si>
  <si>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</si>
  <si>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</si>
  <si>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</si>
  <si>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</si>
  <si>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</si>
  <si>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</si>
  <si>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</si>
  <si>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</si>
  <si>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</si>
  <si>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</si>
  <si>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</si>
  <si>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</si>
  <si>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</si>
  <si>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</si>
  <si>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</si>
  <si>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</si>
  <si>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</si>
  <si>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</si>
  <si>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</si>
  <si>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</si>
  <si>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</si>
  <si>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</si>
  <si>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</si>
  <si>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</si>
  <si>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</si>
  <si>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</si>
  <si>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</si>
  <si>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</si>
  <si>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</si>
  <si>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</si>
  <si>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</si>
  <si>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</si>
  <si>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</si>
  <si>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</si>
  <si>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</si>
  <si>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</si>
  <si>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</si>
  <si>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</si>
  <si>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</si>
  <si>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</si>
  <si>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</si>
  <si>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</si>
  <si>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</si>
  <si>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</si>
  <si>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</si>
  <si>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</si>
  <si>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</si>
  <si>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</si>
  <si>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</si>
  <si>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</si>
  <si>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</si>
  <si>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</si>
  <si>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</si>
  <si>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</si>
  <si>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</si>
  <si>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</si>
  <si>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</si>
  <si>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</si>
  <si>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</si>
  <si>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</si>
  <si>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</si>
  <si>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</si>
  <si>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</si>
  <si>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</si>
  <si>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</si>
  <si>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</si>
  <si>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</si>
  <si>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</si>
  <si>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</si>
  <si>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</si>
  <si>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</si>
  <si>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</si>
  <si>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</si>
  <si>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</si>
  <si>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</si>
  <si>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</si>
  <si>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</si>
  <si>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</si>
  <si>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</si>
  <si>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</si>
  <si>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</si>
  <si>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</si>
  <si>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</si>
  <si>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</si>
  <si>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</si>
  <si>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</si>
  <si>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</si>
  <si>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</si>
  <si>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</si>
  <si>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</si>
  <si>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</si>
  <si>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</si>
  <si>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</si>
  <si>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</si>
  <si>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</si>
  <si>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</si>
  <si>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</si>
  <si>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</si>
  <si>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</si>
  <si>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</si>
  <si>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</si>
  <si>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</si>
  <si>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</si>
  <si>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</si>
  <si>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</si>
  <si>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</si>
  <si>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</si>
  <si>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</si>
  <si>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</si>
  <si>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</si>
  <si>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</si>
  <si>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</si>
  <si>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</si>
  <si>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</si>
  <si>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</si>
  <si>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</si>
  <si>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</si>
  <si>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</si>
  <si>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</si>
  <si>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</si>
  <si>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</si>
  <si>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</si>
  <si>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</si>
  <si>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</si>
  <si>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</si>
  <si>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</si>
  <si>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</si>
  <si>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</si>
  <si>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</si>
  <si>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</si>
  <si>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</si>
  <si>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</si>
  <si>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</si>
  <si>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</si>
  <si>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</si>
  <si>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</si>
  <si>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</si>
  <si>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</si>
  <si>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</si>
  <si>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</si>
  <si>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</si>
  <si>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</si>
  <si>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</si>
  <si>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</si>
  <si>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</si>
  <si>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</si>
  <si>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</si>
  <si>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</si>
  <si>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</si>
  <si>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</si>
  <si>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</si>
  <si>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</si>
  <si>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</si>
  <si>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</si>
  <si>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</si>
  <si>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</si>
  <si>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</si>
  <si>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</si>
  <si>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</si>
  <si>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</si>
  <si>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</si>
  <si>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</si>
  <si>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</si>
  <si>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</si>
  <si>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</si>
  <si>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</si>
  <si>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</si>
  <si>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</si>
  <si>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</si>
  <si>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</si>
  <si>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</si>
  <si>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</si>
  <si>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</si>
  <si>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</si>
  <si>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</si>
  <si>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</si>
  <si>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</si>
  <si>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</si>
  <si>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</si>
  <si>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</si>
  <si>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</si>
  <si>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</si>
  <si>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</si>
  <si>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</si>
  <si>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</si>
  <si>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</si>
  <si>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</si>
  <si>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</si>
  <si>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</si>
  <si>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</si>
  <si>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</si>
  <si>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</si>
  <si>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</si>
  <si>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</si>
  <si>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</si>
  <si>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</si>
  <si>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</si>
  <si>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</si>
  <si>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</si>
  <si>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</si>
  <si>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</si>
  <si>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</si>
  <si>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</si>
  <si>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</si>
  <si>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</si>
  <si>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</si>
  <si>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</si>
  <si>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</si>
  <si>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</si>
  <si>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</si>
  <si>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</si>
  <si>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</si>
  <si>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</si>
  <si>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</si>
  <si>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</si>
  <si>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</si>
  <si>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</si>
  <si>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</si>
  <si>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</si>
  <si>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</si>
  <si>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</si>
  <si>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</si>
  <si>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</si>
  <si>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</si>
  <si>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</si>
  <si>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</si>
  <si>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</si>
  <si>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</si>
  <si>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</si>
  <si>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</si>
  <si>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</si>
  <si>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</si>
  <si>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</si>
  <si>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</si>
  <si>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</si>
  <si>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</si>
  <si>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</si>
  <si>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</si>
  <si>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</si>
  <si>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</si>
  <si>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</si>
  <si>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</si>
  <si>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</si>
  <si>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</si>
  <si>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</si>
  <si>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</si>
  <si>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</si>
  <si>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</si>
  <si>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</si>
  <si>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</si>
  <si>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</si>
  <si>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</si>
  <si>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</si>
  <si>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</si>
  <si>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</si>
  <si>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</si>
  <si>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</si>
  <si>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</si>
  <si>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</si>
  <si>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</si>
  <si>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</si>
  <si>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</si>
  <si>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</si>
  <si>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</si>
  <si>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</si>
  <si>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</si>
  <si>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</si>
  <si>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</si>
  <si>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</si>
  <si>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</si>
  <si>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</si>
  <si>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</si>
  <si>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</si>
  <si>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</si>
  <si>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</si>
  <si>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</si>
  <si>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</si>
  <si>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</si>
  <si>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</si>
  <si>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</si>
  <si>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</si>
  <si>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</si>
  <si>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</si>
  <si>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</si>
  <si>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</si>
  <si>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</si>
  <si>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</si>
  <si>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</si>
  <si>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</si>
  <si>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</si>
  <si>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</si>
  <si>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</si>
  <si>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</si>
  <si>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</si>
  <si>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</si>
  <si>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</si>
  <si>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</si>
  <si>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</si>
  <si>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</si>
  <si>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</si>
  <si>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</si>
  <si>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</si>
  <si>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</si>
  <si>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</si>
  <si>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</si>
  <si>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</si>
  <si>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</si>
  <si>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</si>
  <si>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</si>
  <si>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</si>
  <si>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</si>
  <si>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</si>
  <si>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</si>
  <si>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</si>
  <si>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</si>
  <si>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</si>
  <si>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</si>
  <si>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</si>
  <si>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</si>
  <si>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</si>
  <si>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</si>
  <si>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</si>
  <si>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</si>
  <si>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</si>
  <si>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</si>
  <si>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</si>
  <si>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</si>
  <si>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</si>
  <si>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</si>
  <si>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</si>
  <si>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</si>
  <si>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</si>
  <si>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</si>
  <si>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</si>
  <si>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</si>
  <si>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</si>
  <si>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</si>
  <si>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</si>
  <si>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</si>
  <si>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</si>
  <si>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</si>
  <si>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</si>
  <si>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</si>
  <si>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</si>
  <si>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</si>
  <si>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</si>
  <si>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</si>
  <si>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</si>
  <si>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</si>
  <si>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</si>
  <si>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</si>
  <si>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</si>
  <si>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</si>
  <si>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</si>
  <si>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</si>
  <si>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</si>
  <si>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</si>
  <si>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</si>
  <si>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</si>
  <si>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</si>
  <si>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</si>
  <si>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</si>
  <si>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</si>
  <si>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</si>
  <si>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</si>
  <si>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</si>
  <si>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</si>
  <si>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</si>
  <si>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</si>
  <si>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</si>
  <si>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</si>
  <si>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</si>
  <si>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</si>
  <si>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</si>
  <si>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</si>
  <si>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</si>
  <si>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</si>
  <si>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</si>
  <si>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</si>
  <si>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</si>
  <si>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</si>
  <si>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</si>
  <si>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</si>
  <si>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</si>
  <si>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</si>
  <si>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</si>
  <si>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</si>
  <si>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</si>
  <si>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</si>
  <si>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</si>
  <si>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</si>
  <si>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</si>
  <si>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</si>
  <si>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</si>
  <si>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</si>
  <si>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</si>
  <si>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</si>
  <si>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</si>
  <si>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</si>
  <si>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</si>
  <si>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</si>
  <si>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</si>
  <si>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</si>
  <si>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</si>
  <si>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</si>
  <si>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</si>
  <si>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</si>
  <si>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</si>
  <si>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</si>
  <si>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</si>
  <si>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</si>
  <si>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</si>
  <si>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</si>
  <si>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</si>
  <si>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</si>
  <si>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</si>
  <si>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</si>
  <si>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</si>
  <si>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</si>
  <si>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</si>
  <si>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</si>
  <si>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</si>
  <si>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</si>
  <si>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</si>
  <si>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</si>
  <si>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</si>
  <si>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</si>
  <si>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</si>
  <si>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</si>
  <si>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</si>
  <si>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</si>
  <si>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</si>
  <si>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</si>
  <si>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</si>
  <si>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</si>
  <si>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</si>
  <si>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</si>
  <si>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</si>
  <si>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</si>
  <si>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</si>
  <si>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</si>
  <si>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</si>
  <si>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</si>
  <si>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</si>
  <si>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</si>
  <si>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</si>
  <si>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</si>
  <si>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</si>
  <si>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</si>
  <si>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</si>
  <si>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</si>
  <si>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</si>
  <si>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</si>
  <si>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</si>
  <si>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</si>
  <si>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</si>
  <si>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</si>
  <si>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</si>
  <si>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</si>
  <si>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</si>
  <si>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</si>
  <si>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</si>
  <si>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</si>
  <si>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</si>
  <si>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</si>
  <si>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</si>
  <si>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</si>
  <si>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</si>
  <si>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</si>
  <si>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</si>
  <si>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</si>
  <si>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</si>
  <si>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</si>
  <si>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</si>
  <si>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</si>
  <si>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</si>
  <si>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</si>
  <si>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</si>
  <si>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</si>
  <si>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</si>
  <si>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</si>
  <si>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</si>
  <si>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</si>
  <si>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</si>
  <si>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</si>
  <si>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</si>
  <si>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</si>
  <si>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</si>
  <si>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</si>
  <si>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</si>
  <si>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</si>
  <si>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</si>
  <si>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</si>
  <si>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</si>
  <si>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</si>
  <si>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</si>
  <si>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</si>
  <si>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</si>
  <si>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</si>
  <si>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</si>
  <si>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</si>
  <si>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</si>
  <si>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</si>
  <si>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</si>
  <si>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</si>
  <si>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</si>
  <si>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</si>
  <si>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</si>
  <si>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</si>
  <si>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</si>
  <si>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</si>
  <si>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</si>
  <si>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</si>
  <si>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</si>
  <si>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</si>
  <si>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</si>
  <si>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</si>
  <si>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</si>
  <si>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</si>
  <si>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</si>
  <si>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</si>
  <si>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</si>
  <si>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</si>
  <si>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</si>
  <si>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</si>
  <si>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</si>
  <si>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</si>
  <si>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</si>
  <si>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</si>
  <si>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</si>
  <si>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</si>
  <si>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</si>
  <si>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</si>
  <si>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</si>
  <si>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</si>
  <si>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</si>
  <si>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</si>
  <si>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</si>
  <si>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</si>
  <si>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</si>
  <si>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</si>
  <si>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</si>
  <si>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</si>
  <si>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</si>
  <si>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</si>
  <si>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</si>
  <si>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</si>
  <si>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</si>
  <si>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</si>
  <si>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</si>
  <si>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</si>
  <si>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</si>
  <si>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</si>
  <si>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</si>
  <si>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</si>
  <si>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</si>
  <si>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</si>
  <si>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</si>
  <si>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</si>
  <si>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</si>
  <si>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</si>
  <si>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</si>
  <si>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</si>
  <si>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</si>
  <si>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</si>
  <si>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</si>
  <si>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</si>
  <si>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</si>
  <si>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</si>
  <si>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</si>
  <si>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</si>
  <si>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</si>
  <si>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</si>
  <si>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</si>
  <si>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</si>
  <si>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</si>
  <si>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</si>
  <si>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</si>
  <si>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</si>
  <si>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</si>
  <si>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</si>
  <si>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</si>
  <si>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</si>
  <si>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</si>
  <si>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</si>
  <si>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</si>
  <si>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</si>
  <si>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</si>
  <si>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</si>
  <si>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</si>
  <si>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</si>
  <si>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</si>
  <si>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</si>
  <si>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</si>
  <si>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</si>
  <si>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</si>
  <si>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</si>
  <si>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</si>
  <si>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</si>
  <si>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</si>
  <si>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</si>
  <si>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</si>
  <si>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</si>
  <si>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</si>
  <si>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</si>
  <si>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</si>
  <si>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</si>
  <si>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</si>
  <si>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</si>
  <si>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</si>
  <si>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</si>
  <si>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</si>
  <si>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</si>
  <si>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</si>
  <si>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</si>
  <si>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</si>
  <si>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</si>
  <si>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</si>
  <si>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</si>
  <si>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</si>
  <si>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</si>
  <si>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</si>
  <si>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</si>
  <si>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</si>
  <si>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</si>
  <si>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</si>
  <si>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</si>
  <si>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</si>
  <si>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</si>
  <si>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</si>
  <si>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</si>
  <si>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</si>
  <si>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</si>
  <si>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</si>
  <si>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</si>
  <si>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</si>
  <si>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</si>
  <si>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</si>
  <si>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</si>
  <si>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</si>
  <si>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</si>
  <si>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</si>
  <si>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</si>
  <si>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</si>
  <si>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</si>
  <si>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</si>
  <si>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</si>
  <si>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</si>
  <si>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</si>
  <si>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</si>
  <si>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</si>
  <si>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</si>
  <si>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</si>
  <si>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</si>
  <si>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</si>
  <si>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</si>
  <si>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</si>
  <si>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</si>
  <si>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</si>
  <si>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</si>
  <si>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</si>
  <si>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</si>
  <si>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</si>
  <si>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</si>
  <si>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</si>
  <si>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</si>
  <si>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</si>
  <si>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</si>
  <si>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</si>
  <si>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</si>
  <si>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</si>
  <si>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</si>
  <si>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</si>
  <si>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</si>
  <si>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</si>
  <si>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</si>
  <si>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</si>
  <si>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</si>
  <si>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</si>
  <si>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</si>
  <si>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</si>
  <si>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</si>
  <si>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</si>
  <si>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</si>
  <si>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</si>
  <si>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</si>
  <si>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</si>
  <si>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</si>
  <si>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</si>
  <si>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</si>
  <si>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</si>
  <si>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</si>
  <si>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</si>
  <si>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</si>
  <si>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</si>
  <si>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</si>
  <si>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</si>
  <si>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</si>
  <si>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</si>
  <si>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</si>
  <si>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</si>
  <si>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</si>
  <si>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</si>
  <si>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</si>
  <si>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</si>
  <si>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</si>
  <si>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</si>
  <si>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</si>
  <si>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</si>
  <si>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</si>
  <si>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</si>
  <si>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</si>
  <si>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</si>
  <si>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</si>
  <si>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</si>
  <si>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</si>
  <si>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</si>
  <si>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</si>
  <si>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</si>
  <si>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</si>
  <si>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</si>
  <si>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</si>
  <si>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</si>
  <si>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</si>
  <si>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</si>
  <si>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</si>
  <si>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</si>
  <si>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</si>
  <si>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</si>
  <si>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</si>
  <si>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</si>
  <si>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</si>
  <si>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</si>
  <si>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</si>
  <si>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</si>
  <si>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</si>
  <si>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</si>
  <si>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</si>
  <si>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</si>
  <si>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</si>
  <si>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</si>
  <si>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</si>
  <si>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</si>
  <si>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</si>
  <si>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</si>
  <si>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</si>
  <si>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</si>
  <si>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</si>
  <si>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</si>
  <si>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</si>
  <si>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</si>
  <si>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</si>
  <si>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</si>
  <si>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</si>
  <si>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</si>
  <si>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</si>
  <si>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</si>
  <si>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</si>
  <si>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</si>
  <si>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</si>
  <si>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</si>
  <si>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</si>
  <si>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</si>
  <si>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</si>
  <si>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</si>
  <si>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</si>
  <si>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</si>
  <si>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</si>
  <si>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</si>
  <si>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</si>
  <si>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</si>
  <si>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</si>
  <si>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</si>
  <si>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</si>
  <si>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</si>
  <si>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</si>
  <si>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</si>
  <si>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</si>
  <si>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</si>
  <si>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</si>
  <si>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</si>
  <si>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</si>
  <si>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</si>
  <si>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</si>
  <si>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</si>
  <si>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</si>
  <si>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</si>
  <si>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</si>
  <si>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</si>
  <si>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</si>
  <si>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</si>
  <si>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</si>
  <si>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</si>
  <si>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</si>
  <si>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</si>
  <si>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</si>
  <si>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</si>
  <si>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</si>
  <si>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</si>
  <si>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</si>
  <si>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</si>
  <si>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</si>
  <si>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</si>
  <si>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</si>
  <si>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</si>
  <si>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</si>
  <si>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</si>
  <si>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</si>
  <si>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</si>
  <si>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</si>
  <si>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</si>
  <si>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</si>
  <si>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</si>
  <si>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</si>
  <si>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</si>
  <si>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</si>
  <si>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</si>
  <si>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</si>
  <si>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</si>
  <si>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</si>
  <si>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</si>
  <si>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</si>
  <si>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</si>
  <si>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</si>
  <si>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</si>
  <si>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</si>
  <si>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</si>
  <si>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</si>
  <si>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</si>
  <si>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</si>
  <si>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</si>
  <si>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</si>
  <si>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</si>
  <si>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</si>
  <si>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</si>
  <si>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</si>
  <si>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</si>
  <si>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</si>
  <si>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</si>
  <si>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</si>
  <si>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</si>
  <si>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</si>
  <si>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</si>
  <si>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</si>
  <si>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</si>
  <si>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</si>
  <si>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</si>
  <si>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</si>
  <si>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</si>
  <si>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</si>
  <si>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</si>
  <si>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</si>
  <si>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</si>
  <si>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</si>
  <si>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</si>
  <si>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</si>
  <si>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</si>
  <si>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</si>
  <si>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</si>
  <si>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</si>
  <si>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</si>
  <si>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</si>
  <si>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</si>
  <si>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</si>
  <si>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</si>
  <si>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</si>
  <si>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</si>
  <si>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</si>
  <si>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</si>
  <si>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</si>
  <si>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</si>
  <si>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</si>
  <si>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</si>
  <si>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</si>
  <si>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</si>
  <si>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</si>
  <si>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</si>
  <si>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</si>
  <si>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</si>
  <si>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</si>
  <si>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</si>
  <si>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</si>
  <si>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</si>
  <si>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</si>
  <si>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</si>
  <si>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</si>
  <si>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</si>
  <si>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</si>
  <si>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</si>
  <si>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</si>
  <si>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</si>
  <si>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</si>
  <si>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</si>
  <si>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</si>
  <si>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</si>
  <si>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</si>
  <si>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</si>
  <si>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</si>
  <si>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</si>
  <si>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</si>
  <si>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</si>
  <si>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</si>
  <si>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</si>
  <si>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</si>
  <si>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</si>
  <si>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</si>
  <si>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</si>
  <si>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</si>
  <si>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</si>
  <si>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</si>
  <si>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</si>
  <si>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</si>
  <si>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</si>
  <si>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</si>
  <si>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</si>
  <si>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</si>
  <si>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</si>
  <si>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</si>
  <si>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</si>
  <si>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</si>
  <si>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</si>
  <si>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</si>
  <si>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</si>
  <si>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</si>
  <si>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</si>
  <si>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</si>
  <si>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</si>
  <si>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</si>
  <si>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</si>
  <si>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</si>
  <si>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</si>
  <si>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</si>
  <si>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</si>
  <si>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</si>
  <si>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</si>
  <si>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</si>
  <si>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</si>
  <si>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</si>
  <si>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</si>
  <si>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</si>
  <si>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</si>
  <si>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</si>
  <si>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</si>
  <si>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</si>
  <si>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</si>
  <si>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</si>
  <si>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</si>
  <si>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</si>
  <si>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</si>
  <si>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</si>
  <si>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</si>
  <si>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</si>
  <si>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</si>
  <si>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</si>
  <si>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</si>
  <si>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</si>
  <si>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</si>
  <si>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</si>
  <si>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</si>
  <si>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</si>
  <si>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</si>
  <si>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</si>
  <si>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</si>
  <si>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</si>
  <si>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</si>
  <si>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</si>
  <si>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</si>
  <si>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</si>
  <si>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</si>
  <si>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</si>
  <si>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</si>
  <si>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</si>
  <si>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</si>
  <si>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</si>
  <si>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</si>
  <si>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</si>
  <si>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</si>
  <si>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</si>
  <si>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</si>
  <si>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</si>
  <si>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</si>
  <si>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</si>
  <si>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</si>
  <si>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</si>
  <si>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</si>
  <si>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</si>
  <si>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</si>
  <si>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</si>
  <si>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</si>
  <si>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</si>
  <si>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</si>
  <si>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</si>
  <si>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</si>
  <si>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</si>
  <si>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</si>
  <si>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</si>
  <si>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</si>
  <si>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</si>
  <si>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</si>
  <si>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</si>
  <si>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</si>
  <si>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</si>
  <si>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</si>
  <si>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</si>
  <si>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</si>
  <si>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</si>
  <si>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</si>
  <si>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</si>
  <si>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</si>
  <si>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</si>
  <si>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</si>
  <si>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</si>
  <si>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</si>
  <si>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</si>
  <si>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</si>
  <si>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</si>
  <si>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</si>
  <si>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</si>
  <si>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</si>
  <si>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</si>
  <si>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</si>
  <si>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</si>
  <si>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</si>
  <si>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</si>
  <si>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</si>
  <si>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</si>
  <si>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</si>
  <si>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</si>
  <si>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</si>
  <si>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</si>
  <si>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</si>
  <si>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</si>
  <si>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</si>
  <si>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</si>
  <si>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</si>
  <si>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</si>
  <si>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</si>
  <si>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</si>
  <si>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</si>
  <si>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</si>
  <si>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</si>
  <si>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</si>
  <si>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</si>
  <si>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</si>
  <si>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</si>
  <si>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</si>
  <si>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</si>
  <si>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</si>
  <si>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</si>
  <si>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</si>
  <si>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</si>
  <si>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</si>
  <si>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</si>
  <si>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</si>
  <si>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</si>
  <si>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</si>
  <si>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</si>
  <si>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</si>
  <si>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</si>
  <si>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</si>
  <si>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</si>
  <si>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</si>
  <si>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</si>
  <si>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</si>
  <si>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</si>
  <si>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</si>
  <si>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</si>
  <si>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</si>
  <si>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</si>
  <si>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</si>
  <si>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</si>
  <si>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</si>
  <si>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</si>
  <si>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</si>
  <si>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</si>
  <si>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</si>
  <si>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</si>
  <si>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</si>
  <si>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</si>
  <si>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</si>
  <si>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</si>
  <si>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</si>
  <si>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</si>
  <si>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</si>
  <si>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</si>
  <si>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</si>
  <si>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</si>
  <si>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</si>
  <si>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</si>
  <si>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</si>
  <si>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</si>
  <si>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</si>
  <si>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</si>
  <si>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</si>
  <si>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</si>
  <si>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</si>
  <si>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</si>
  <si>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</si>
  <si>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</si>
  <si>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</si>
  <si>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</si>
  <si>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</si>
  <si>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</si>
  <si>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</si>
  <si>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</si>
  <si>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</si>
  <si>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</si>
  <si>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</si>
  <si>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</si>
  <si>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</si>
  <si>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</si>
  <si>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</si>
  <si>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</si>
  <si>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</si>
  <si>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</si>
  <si>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</si>
  <si>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</si>
  <si>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</si>
  <si>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</si>
  <si>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</si>
  <si>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</si>
  <si>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</si>
  <si>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</si>
  <si>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</si>
  <si>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</si>
  <si>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</si>
  <si>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</si>
  <si>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</si>
  <si>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</si>
  <si>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</si>
  <si>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</si>
  <si>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</si>
  <si>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</si>
  <si>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</si>
  <si>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</si>
  <si>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</si>
  <si>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</si>
  <si>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</si>
  <si>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</si>
  <si>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</si>
  <si>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</si>
  <si>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</si>
  <si>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</si>
  <si>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</si>
  <si>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</si>
  <si>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</si>
  <si>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</si>
  <si>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</si>
  <si>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</si>
  <si>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</si>
  <si>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</si>
  <si>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</si>
  <si>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</si>
  <si>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</si>
  <si>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</si>
  <si>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</si>
  <si>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</si>
  <si>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</si>
  <si>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</si>
  <si>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</si>
  <si>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</si>
  <si>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</si>
  <si>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</si>
  <si>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</si>
  <si>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</si>
  <si>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</si>
  <si>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</si>
  <si>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</si>
  <si>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</si>
  <si>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</si>
  <si>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</si>
  <si>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</si>
  <si>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</si>
  <si>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</si>
  <si>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</si>
  <si>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</si>
  <si>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</si>
  <si>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</si>
  <si>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</si>
  <si>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</si>
  <si>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</si>
  <si>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</si>
  <si>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</si>
  <si>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</si>
  <si>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</si>
  <si>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</si>
  <si>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</si>
  <si>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</si>
  <si>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</si>
  <si>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</si>
  <si>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</si>
  <si>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</si>
  <si>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</si>
  <si>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</si>
  <si>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</si>
  <si>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</si>
  <si>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</si>
  <si>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</si>
  <si>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</si>
  <si>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</si>
  <si>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</si>
  <si>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</si>
  <si>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</si>
  <si>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</si>
  <si>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</si>
  <si>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</si>
  <si>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</si>
  <si>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</si>
  <si>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</si>
  <si>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</si>
  <si>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</si>
  <si>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</si>
  <si>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</si>
  <si>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</si>
  <si>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</si>
  <si>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</si>
  <si>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</si>
  <si>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</si>
  <si>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</si>
  <si>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</si>
  <si>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</si>
  <si>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</si>
  <si>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</si>
  <si>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</si>
  <si>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</si>
  <si>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</si>
  <si>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</si>
  <si>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</si>
  <si>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</si>
  <si>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</si>
  <si>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</si>
  <si>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</si>
  <si>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</si>
  <si>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</si>
  <si>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</si>
  <si>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</si>
  <si>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</si>
  <si>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</si>
  <si>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</si>
  <si>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</si>
  <si>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</si>
  <si>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</si>
  <si>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</si>
  <si>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</si>
  <si>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</si>
  <si>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</si>
  <si>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</si>
  <si>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</si>
  <si>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</si>
  <si>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</si>
  <si>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</si>
  <si>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</si>
  <si>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</si>
  <si>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</si>
  <si>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</si>
  <si>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</si>
  <si>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</si>
  <si>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</si>
  <si>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</si>
  <si>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</si>
  <si>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</si>
  <si>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</si>
  <si>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</si>
  <si>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</si>
  <si>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</si>
  <si>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</si>
  <si>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</si>
  <si>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</si>
  <si>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</si>
  <si>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</si>
  <si>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</si>
  <si>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</si>
  <si>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</si>
  <si>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</si>
  <si>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</si>
  <si>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</si>
  <si>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</si>
  <si>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</si>
  <si>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</si>
  <si>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</si>
  <si>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</si>
  <si>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</si>
  <si>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</si>
  <si>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</si>
  <si>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</si>
  <si>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</si>
  <si>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</si>
  <si>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</si>
  <si>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</si>
  <si>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</si>
  <si>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</si>
  <si>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</si>
  <si>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</si>
  <si>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</si>
  <si>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</si>
  <si>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</si>
  <si>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</si>
  <si>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</si>
  <si>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</si>
  <si>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</si>
  <si>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</si>
  <si>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</si>
  <si>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</si>
  <si>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</si>
  <si>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</si>
  <si>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</si>
  <si>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</si>
  <si>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</si>
  <si>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</si>
  <si>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</si>
  <si>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</si>
  <si>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</si>
  <si>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</si>
  <si>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</si>
  <si>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</si>
  <si>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</si>
  <si>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</si>
  <si>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</si>
  <si>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</si>
  <si>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</si>
  <si>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</si>
  <si>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</si>
  <si>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</si>
  <si>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</si>
  <si>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</si>
  <si>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</si>
  <si>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</si>
  <si>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</si>
  <si>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</si>
  <si>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</si>
  <si>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</si>
  <si>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</si>
  <si>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</si>
  <si>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</si>
  <si>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</si>
  <si>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</si>
  <si>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</si>
  <si>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</si>
  <si>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</si>
  <si>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</si>
  <si>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</si>
  <si>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</si>
  <si>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</si>
  <si>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</si>
  <si>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</si>
  <si>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</si>
  <si>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</si>
  <si>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</si>
  <si>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</si>
  <si>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</si>
  <si>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</si>
  <si>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</si>
  <si>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</si>
  <si>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</si>
  <si>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</si>
  <si>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</si>
  <si>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</si>
  <si>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</si>
  <si>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</si>
  <si>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</si>
  <si>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</si>
  <si>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</si>
  <si>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</si>
  <si>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</si>
  <si>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</si>
  <si>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</si>
  <si>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</si>
  <si>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</si>
  <si>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</si>
  <si>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</si>
  <si>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</si>
  <si>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</si>
  <si>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</si>
  <si>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</si>
  <si>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</si>
  <si>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</si>
  <si>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</si>
  <si>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</si>
  <si>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</si>
  <si>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</si>
  <si>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</si>
  <si>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</si>
  <si>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</si>
  <si>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</si>
  <si>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</si>
  <si>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</si>
  <si>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</si>
  <si>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</si>
  <si>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</si>
  <si>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</si>
  <si>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</si>
  <si>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</si>
  <si>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</si>
  <si>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</si>
  <si>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</si>
  <si>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</si>
  <si>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</si>
  <si>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</si>
  <si>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</si>
  <si>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</si>
  <si>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</si>
  <si>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</si>
  <si>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</si>
  <si>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</si>
  <si>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</si>
  <si>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</si>
  <si>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</si>
  <si>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</si>
  <si>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</si>
  <si>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</si>
  <si>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</si>
  <si>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</si>
  <si>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</si>
  <si>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</si>
  <si>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</si>
  <si>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</si>
  <si>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</si>
  <si>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</si>
  <si>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</si>
  <si>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</si>
  <si>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</si>
  <si>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</si>
  <si>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</si>
  <si>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</si>
  <si>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</si>
  <si>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</si>
  <si>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</si>
  <si>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</si>
  <si>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</si>
  <si>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</si>
  <si>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</si>
  <si>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</si>
  <si>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</si>
  <si>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</si>
  <si>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</si>
  <si>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</si>
  <si>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</si>
  <si>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</si>
  <si>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</si>
  <si>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</si>
  <si>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</si>
  <si>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</si>
  <si>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</si>
  <si>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</si>
  <si>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</si>
  <si>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</si>
  <si>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</si>
  <si>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</si>
  <si>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</si>
  <si>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</si>
  <si>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</si>
  <si>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</si>
  <si>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</si>
  <si>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</si>
  <si>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</si>
  <si>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</si>
  <si>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</si>
  <si>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</si>
  <si>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</si>
  <si>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</si>
  <si>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</si>
  <si>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</si>
  <si>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</si>
  <si>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</si>
  <si>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</si>
  <si>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</si>
  <si>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</si>
  <si>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</si>
  <si>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</si>
  <si>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</si>
  <si>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</si>
  <si>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</si>
  <si>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</si>
  <si>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</si>
  <si>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</si>
  <si>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</si>
  <si>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</si>
  <si>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</si>
  <si>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</si>
  <si>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</si>
  <si>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</si>
  <si>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</si>
  <si>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</si>
  <si>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</si>
  <si>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</si>
  <si>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</si>
  <si>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</si>
  <si>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</si>
  <si>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</si>
  <si>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</si>
  <si>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</si>
  <si>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</si>
  <si>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</si>
  <si>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</si>
  <si>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</si>
  <si>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</si>
  <si>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</si>
  <si>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</si>
  <si>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</si>
  <si>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</si>
  <si>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</si>
  <si>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</si>
  <si>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</si>
  <si>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</si>
  <si>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</si>
  <si>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</si>
  <si>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</si>
  <si>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</si>
  <si>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</si>
  <si>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</si>
  <si>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</si>
  <si>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</si>
  <si>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</si>
  <si>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</si>
  <si>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</si>
  <si>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</si>
  <si>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</si>
  <si>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</si>
  <si>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</si>
  <si>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</si>
  <si>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</si>
  <si>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</si>
  <si>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</si>
  <si>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</si>
  <si>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</si>
  <si>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</si>
  <si>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</si>
  <si>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</si>
  <si>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</si>
  <si>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</si>
  <si>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</si>
  <si>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</si>
  <si>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</si>
  <si>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</si>
  <si>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</si>
  <si>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</si>
  <si>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</si>
  <si>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</si>
  <si>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</si>
  <si>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</si>
  <si>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</si>
  <si>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</si>
  <si>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</si>
  <si>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</si>
  <si>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</si>
  <si>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</si>
  <si>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</si>
  <si>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</si>
  <si>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</si>
  <si>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</si>
  <si>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</si>
  <si>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</si>
  <si>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</si>
  <si>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</si>
  <si>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</si>
  <si>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</si>
  <si>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</si>
  <si>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</si>
  <si>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</si>
  <si>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</si>
  <si>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</si>
  <si>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</si>
  <si>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</si>
  <si>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</si>
  <si>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</si>
  <si>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</si>
  <si>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</si>
  <si>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</si>
  <si>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</si>
  <si>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</si>
  <si>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</si>
  <si>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</si>
  <si>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</si>
  <si>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</si>
  <si>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</si>
  <si>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</si>
  <si>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</si>
  <si>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</si>
  <si>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</si>
  <si>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</si>
  <si>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</si>
  <si>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</si>
  <si>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</si>
  <si>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</si>
  <si>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</si>
  <si>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</si>
  <si>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</si>
  <si>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</si>
  <si>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</si>
  <si>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</si>
  <si>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</si>
  <si>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</si>
  <si>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</si>
  <si>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</si>
  <si>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</si>
  <si>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</si>
  <si>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</si>
  <si>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</si>
  <si>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</si>
  <si>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</si>
  <si>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</si>
  <si>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</si>
  <si>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</si>
  <si>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</si>
  <si>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</si>
  <si>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</si>
  <si>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</si>
  <si>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</si>
  <si>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</si>
  <si>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</si>
  <si>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</si>
  <si>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</si>
  <si>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</si>
  <si>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</si>
  <si>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</si>
  <si>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</si>
  <si>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</si>
  <si>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</si>
  <si>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</si>
  <si>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</si>
  <si>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</si>
  <si>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</si>
  <si>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</si>
  <si>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</si>
  <si>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</si>
  <si>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</si>
  <si>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</si>
  <si>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</si>
  <si>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</si>
  <si>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</si>
  <si>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</si>
  <si>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</si>
  <si>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</si>
  <si>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</si>
  <si>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</si>
  <si>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</si>
  <si>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</si>
  <si>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</si>
  <si>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</si>
  <si>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</si>
  <si>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</si>
  <si>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</si>
  <si>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</si>
  <si>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</si>
  <si>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</si>
  <si>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</si>
  <si>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</si>
  <si>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</si>
  <si>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</si>
  <si>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</si>
  <si>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</si>
  <si>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</si>
  <si>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</si>
  <si>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</si>
  <si>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</si>
  <si>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</si>
  <si>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</si>
  <si>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</si>
  <si>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</si>
  <si>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</si>
  <si>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</si>
  <si>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</si>
  <si>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</si>
  <si>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</si>
  <si>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</si>
  <si>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</si>
  <si>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</si>
  <si>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</si>
  <si>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</si>
  <si>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</si>
  <si>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</si>
  <si>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</si>
  <si>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</si>
  <si>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</si>
  <si>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</si>
  <si>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</si>
  <si>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</si>
  <si>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</si>
  <si>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</si>
  <si>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</si>
  <si>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</si>
  <si>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</si>
  <si>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</si>
  <si>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</si>
  <si>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</si>
  <si>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</si>
  <si>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</si>
  <si>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</si>
  <si>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</si>
  <si>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</si>
  <si>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</si>
  <si>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</si>
  <si>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</si>
  <si>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</si>
  <si>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</si>
  <si>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</si>
  <si>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</si>
  <si>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</si>
  <si>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</si>
  <si>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</si>
  <si>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</si>
  <si>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</si>
  <si>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</si>
  <si>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</si>
  <si>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</si>
  <si>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</si>
  <si>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</si>
  <si>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</si>
  <si>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</si>
  <si>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</si>
  <si>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</si>
  <si>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</si>
  <si>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</si>
  <si>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</si>
  <si>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</si>
  <si>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</si>
  <si>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</si>
  <si>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</si>
  <si>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</si>
  <si>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</si>
  <si>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</si>
  <si>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</si>
  <si>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</si>
  <si>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</si>
  <si>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</si>
  <si>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</si>
  <si>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</si>
  <si>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</si>
  <si>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</si>
  <si>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</si>
  <si>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</si>
  <si>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</si>
  <si>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</si>
  <si>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</si>
  <si>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</si>
  <si>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</si>
  <si>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</si>
  <si>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</si>
  <si>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</si>
  <si>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</si>
  <si>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</si>
  <si>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</si>
  <si>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</si>
  <si>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</si>
  <si>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</si>
  <si>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</si>
  <si>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</si>
  <si>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</si>
  <si>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</si>
  <si>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</si>
  <si>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</si>
  <si>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</si>
  <si>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</si>
  <si>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</si>
  <si>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</si>
  <si>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</si>
  <si>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</si>
  <si>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</si>
  <si>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</si>
  <si>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</si>
  <si>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</si>
  <si>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</si>
  <si>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</si>
  <si>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</si>
  <si>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</si>
  <si>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</si>
  <si>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</si>
  <si>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</si>
  <si>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</si>
  <si>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</si>
  <si>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</si>
  <si>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</si>
  <si>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</si>
  <si>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</si>
  <si>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</si>
  <si>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</si>
  <si>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</si>
  <si>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</si>
  <si>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</si>
  <si>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</si>
  <si>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</si>
  <si>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</si>
  <si>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</si>
  <si>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</si>
  <si>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</si>
  <si>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</si>
  <si>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</si>
  <si>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</si>
  <si>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</si>
  <si>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</si>
  <si>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</si>
  <si>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</si>
  <si>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</si>
  <si>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</si>
  <si>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</si>
  <si>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</si>
  <si>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</si>
  <si>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</si>
  <si>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</si>
  <si>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</si>
  <si>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</si>
  <si>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</si>
  <si>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</si>
  <si>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</si>
  <si>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</si>
  <si>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</si>
  <si>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</si>
  <si>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</si>
  <si>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</si>
  <si>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</si>
  <si>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</si>
  <si>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</si>
  <si>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</si>
  <si>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</si>
  <si>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</si>
  <si>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</si>
  <si>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</si>
  <si>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</si>
  <si>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</si>
  <si>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</si>
  <si>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</si>
  <si>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</si>
  <si>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</si>
  <si>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</si>
  <si>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</si>
  <si>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</si>
  <si>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</si>
  <si>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</si>
  <si>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</si>
  <si>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</si>
  <si>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</si>
  <si>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</si>
  <si>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</si>
  <si>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</si>
  <si>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</si>
  <si>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</si>
  <si>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</si>
  <si>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</si>
  <si>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</si>
  <si>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</si>
  <si>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</si>
  <si>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</si>
  <si>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</si>
  <si>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</si>
  <si>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</si>
  <si>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</si>
  <si>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</si>
  <si>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</si>
  <si>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</si>
  <si>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</si>
  <si>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</si>
  <si>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</si>
  <si>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</si>
  <si>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</si>
  <si>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</si>
  <si>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</si>
  <si>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</si>
  <si>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</si>
  <si>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</si>
  <si>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</si>
  <si>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</si>
  <si>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</si>
  <si>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</si>
  <si>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</si>
  <si>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</si>
  <si>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</si>
  <si>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</si>
  <si>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</si>
  <si>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</si>
  <si>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</si>
  <si>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</si>
  <si>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</si>
  <si>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</si>
  <si>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</si>
  <si>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</si>
  <si>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</si>
  <si>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</si>
  <si>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</si>
  <si>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</si>
  <si>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</si>
  <si>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</si>
  <si>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</si>
  <si>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</si>
  <si>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</si>
  <si>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</si>
  <si>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</si>
  <si>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</si>
  <si>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</si>
  <si>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</si>
  <si>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</si>
  <si>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</si>
  <si>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</si>
  <si>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</si>
  <si>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</si>
  <si>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</si>
  <si>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</si>
  <si>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</si>
  <si>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</si>
  <si>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</si>
  <si>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</si>
  <si>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</si>
  <si>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</si>
  <si>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</si>
  <si>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</si>
  <si>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</si>
  <si>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</si>
  <si>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</si>
  <si>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</si>
  <si>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</si>
  <si>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</si>
  <si>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</si>
  <si>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</si>
  <si>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</si>
  <si>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</si>
  <si>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</si>
  <si>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</si>
  <si>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</si>
  <si>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</si>
  <si>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</si>
  <si>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</si>
  <si>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</si>
  <si>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</si>
  <si>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</si>
  <si>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</si>
  <si>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</si>
  <si>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</si>
  <si>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</si>
  <si>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</si>
  <si>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</si>
  <si>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</si>
  <si>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</si>
  <si>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</si>
  <si>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</si>
  <si>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</si>
  <si>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</si>
  <si>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</si>
  <si>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</si>
  <si>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</si>
  <si>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</si>
  <si>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</si>
  <si>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</si>
  <si>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</si>
  <si>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</si>
  <si>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</si>
  <si>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</si>
  <si>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</si>
  <si>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</si>
  <si>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</si>
  <si>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</si>
  <si>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</si>
  <si>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</si>
  <si>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</si>
  <si>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</si>
  <si>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</si>
  <si>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</si>
  <si>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</si>
  <si>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</si>
  <si>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</si>
  <si>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</si>
  <si>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</si>
  <si>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</si>
  <si>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</si>
  <si>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</si>
  <si>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</si>
  <si>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</si>
  <si>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</si>
  <si>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</si>
  <si>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</si>
  <si>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</si>
  <si>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</si>
  <si>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</si>
  <si>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</si>
  <si>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</si>
  <si>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</si>
  <si>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</si>
  <si>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</si>
  <si>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</si>
  <si>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</si>
  <si>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</si>
  <si>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</si>
  <si>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</si>
  <si>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</si>
  <si>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</si>
  <si>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</si>
  <si>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</si>
  <si>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</si>
  <si>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</si>
  <si>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</si>
  <si>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</si>
  <si>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</si>
  <si>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</si>
  <si>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</si>
  <si>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</si>
  <si>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</si>
  <si>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</si>
  <si>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</si>
  <si>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</si>
  <si>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</si>
  <si>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</si>
  <si>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</si>
  <si>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</si>
  <si>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</si>
  <si>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</si>
  <si>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</si>
  <si>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</si>
  <si>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</si>
  <si>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</si>
  <si>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</si>
  <si>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</si>
  <si>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</si>
  <si>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</si>
  <si>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</si>
  <si>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</si>
  <si>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</si>
  <si>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</si>
  <si>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</si>
  <si>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</si>
  <si>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</si>
  <si>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</si>
  <si>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</si>
  <si>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</si>
  <si>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</si>
  <si>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</si>
  <si>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</si>
  <si>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</si>
  <si>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</si>
  <si>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</si>
  <si>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</si>
  <si>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</si>
  <si>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</si>
  <si>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</si>
  <si>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</si>
  <si>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</si>
  <si>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</si>
  <si>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</si>
  <si>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</si>
  <si>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</si>
  <si>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</si>
  <si>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</si>
  <si>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</si>
  <si>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</si>
  <si>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</si>
  <si>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</si>
  <si>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</si>
  <si>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</si>
  <si>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</si>
  <si>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</si>
  <si>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</si>
  <si>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</si>
  <si>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</si>
  <si>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</si>
  <si>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</si>
  <si>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</si>
  <si>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</si>
  <si>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</si>
  <si>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</si>
  <si>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</si>
  <si>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</si>
  <si>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</si>
  <si>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</si>
  <si>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</si>
  <si>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</si>
  <si>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</si>
  <si>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</si>
  <si>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</si>
  <si>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</si>
  <si>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</si>
  <si>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</si>
  <si>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</si>
  <si>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</si>
  <si>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</si>
  <si>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</si>
  <si>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</si>
  <si>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</si>
  <si>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</si>
  <si>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</si>
  <si>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</si>
  <si>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</si>
  <si>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</si>
  <si>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</si>
  <si>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</si>
  <si>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</si>
  <si>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</si>
  <si>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</si>
  <si>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</si>
  <si>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</si>
  <si>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</si>
  <si>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</si>
  <si>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</si>
  <si>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</si>
  <si>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</si>
  <si>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</si>
  <si>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</si>
  <si>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</si>
  <si>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</si>
  <si>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</si>
  <si>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</si>
  <si>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</si>
  <si>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</si>
  <si>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</si>
  <si>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</si>
  <si>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</si>
  <si>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</si>
  <si>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</si>
  <si>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</si>
  <si>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</si>
  <si>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</si>
  <si>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</si>
  <si>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</si>
  <si>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</si>
  <si>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</si>
  <si>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</si>
  <si>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</si>
  <si>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</si>
  <si>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</si>
  <si>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</si>
  <si>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</si>
  <si>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</si>
  <si>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</si>
  <si>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</si>
  <si>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</si>
  <si>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</si>
  <si>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</si>
  <si>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</si>
  <si>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</si>
  <si>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</si>
  <si>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</si>
  <si>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</si>
  <si>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</si>
  <si>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</si>
  <si>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</si>
  <si>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</si>
  <si>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</si>
  <si>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</si>
  <si>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</si>
  <si>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</si>
  <si>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</si>
  <si>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</si>
  <si>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</si>
  <si>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</si>
  <si>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</si>
  <si>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</si>
  <si>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</si>
  <si>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</si>
  <si>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</si>
  <si>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</si>
  <si>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</si>
  <si>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</si>
  <si>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</si>
  <si>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</si>
  <si>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</si>
  <si>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</si>
  <si>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</si>
  <si>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</si>
  <si>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</si>
  <si>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</si>
  <si>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</si>
  <si>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</si>
  <si>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</si>
  <si>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</si>
  <si>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</si>
  <si>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</si>
  <si>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</si>
  <si>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</si>
  <si>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</si>
  <si>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</si>
  <si>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</si>
  <si>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</si>
  <si>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</si>
  <si>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</si>
  <si>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</si>
  <si>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</si>
  <si>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</si>
  <si>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</si>
  <si>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</si>
  <si>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</si>
  <si>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</si>
  <si>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</si>
  <si>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</si>
  <si>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</si>
  <si>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</si>
  <si>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</si>
  <si>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</si>
  <si>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</si>
  <si>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</si>
  <si>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</si>
  <si>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</si>
  <si>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</si>
  <si>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</si>
  <si>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</si>
  <si>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</si>
  <si>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</si>
  <si>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</si>
  <si>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</si>
  <si>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</si>
  <si>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</si>
  <si>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</si>
  <si>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</si>
  <si>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</si>
  <si>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</si>
  <si>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</si>
  <si>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</si>
  <si>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</si>
  <si>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</si>
  <si>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</si>
  <si>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</si>
  <si>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</si>
  <si>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</si>
  <si>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</si>
  <si>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</si>
  <si>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</si>
  <si>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</si>
  <si>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</si>
  <si>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</si>
  <si>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</si>
  <si>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</si>
  <si>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</si>
  <si>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</si>
  <si>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</si>
  <si>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</si>
  <si>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</si>
  <si>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</si>
  <si>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</si>
  <si>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</si>
  <si>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</si>
  <si>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</si>
  <si>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</si>
  <si>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</si>
  <si>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</si>
  <si>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</si>
  <si>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</si>
  <si>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</si>
  <si>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</si>
  <si>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</si>
  <si>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</si>
  <si>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</si>
  <si>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</si>
  <si>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</si>
  <si>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</si>
  <si>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</si>
  <si>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</si>
  <si>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</si>
  <si>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</si>
  <si>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</si>
  <si>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</si>
  <si>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</si>
  <si>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</si>
  <si>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</si>
  <si>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</si>
  <si>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</si>
  <si>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</si>
  <si>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</si>
  <si>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</si>
  <si>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</si>
  <si>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</si>
  <si>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</si>
  <si>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</si>
  <si>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</si>
  <si>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</si>
  <si>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</si>
  <si>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</si>
  <si>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</si>
  <si>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</si>
  <si>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</si>
  <si>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</si>
  <si>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</si>
  <si>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</si>
  <si>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</si>
  <si>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</si>
  <si>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</si>
  <si>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</si>
  <si>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</si>
  <si>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</si>
  <si>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</si>
  <si>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</si>
  <si>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</si>
  <si>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</si>
  <si>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</si>
  <si>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</si>
  <si>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</si>
  <si>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</si>
  <si>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</si>
  <si>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</si>
  <si>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</si>
  <si>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</si>
  <si>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</si>
  <si>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</si>
  <si>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</si>
  <si>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</si>
  <si>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</si>
  <si>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</si>
  <si>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</si>
  <si>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</si>
  <si>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</si>
  <si>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</si>
  <si>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</si>
  <si>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</si>
  <si>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</si>
  <si>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</si>
  <si>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</si>
  <si>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</si>
  <si>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</si>
  <si>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</si>
  <si>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</si>
  <si>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</si>
  <si>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</si>
  <si>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</si>
  <si>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</si>
  <si>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</si>
  <si>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</si>
  <si>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</si>
  <si>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</si>
  <si>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</si>
  <si>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</si>
  <si>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</si>
  <si>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</si>
  <si>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</si>
  <si>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</si>
  <si>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</si>
  <si>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</si>
  <si>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</si>
  <si>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</si>
  <si>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</si>
  <si>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</si>
  <si>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</si>
  <si>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</si>
  <si>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</si>
  <si>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</si>
  <si>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</si>
  <si>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</si>
  <si>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</si>
  <si>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</si>
  <si>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</si>
  <si>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</si>
  <si>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</si>
  <si>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</si>
  <si>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</si>
  <si>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</si>
  <si>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</si>
  <si>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</si>
  <si>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</si>
  <si>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</si>
  <si>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</si>
  <si>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</si>
  <si>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</si>
  <si>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</si>
  <si>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</si>
  <si>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</si>
  <si>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</si>
  <si>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</si>
  <si>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</si>
  <si>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</si>
  <si>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</si>
  <si>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</si>
  <si>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</si>
  <si>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</si>
  <si>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</si>
  <si>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</si>
  <si>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</si>
  <si>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</si>
  <si>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</si>
  <si>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</si>
  <si>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</si>
  <si>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</si>
  <si>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</si>
  <si>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</si>
  <si>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</si>
  <si>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</si>
  <si>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</si>
  <si>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</si>
  <si>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</si>
  <si>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</si>
  <si>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</si>
  <si>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</si>
  <si>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</si>
  <si>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</si>
  <si>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</si>
  <si>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</si>
  <si>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</si>
  <si>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</si>
  <si>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</si>
  <si>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</si>
  <si>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</si>
  <si>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</si>
  <si>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</si>
  <si>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</si>
  <si>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</si>
  <si>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</si>
  <si>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</si>
  <si>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</si>
  <si>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</si>
  <si>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</si>
  <si>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</si>
  <si>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</si>
  <si>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</si>
  <si>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</si>
  <si>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</si>
  <si>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</si>
  <si>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</si>
  <si>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</si>
  <si>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</si>
  <si>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</si>
  <si>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</si>
  <si>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</si>
  <si>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</si>
  <si>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</si>
  <si>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</si>
  <si>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</si>
  <si>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</si>
  <si>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</si>
  <si>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</si>
  <si>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</si>
  <si>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</si>
  <si>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</si>
  <si>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</si>
  <si>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</si>
  <si>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</si>
  <si>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</si>
  <si>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</si>
  <si>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</si>
  <si>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</si>
  <si>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</si>
  <si>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</si>
  <si>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</si>
  <si>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</si>
  <si>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</si>
  <si>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</si>
  <si>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</si>
  <si>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</si>
  <si>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</si>
  <si>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</si>
  <si>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</si>
  <si>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</si>
  <si>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</si>
  <si>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</si>
  <si>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</si>
  <si>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</si>
  <si>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</si>
  <si>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</si>
  <si>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</si>
  <si>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</si>
  <si>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</si>
  <si>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</si>
  <si>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</si>
  <si>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</si>
  <si>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</si>
  <si>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</si>
  <si>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</si>
  <si>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</si>
  <si>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</si>
  <si>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</si>
  <si>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</si>
  <si>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</si>
  <si>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</si>
  <si>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</si>
  <si>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</si>
  <si>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</si>
  <si>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</si>
  <si>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</si>
  <si>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</si>
  <si>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</si>
  <si>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</si>
  <si>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</si>
  <si>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</si>
  <si>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</si>
  <si>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</si>
  <si>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</si>
  <si>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</si>
  <si>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</si>
  <si>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</si>
  <si>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</si>
  <si>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</si>
  <si>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</si>
  <si>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</si>
  <si>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</si>
  <si>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</si>
  <si>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</si>
  <si>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</si>
  <si>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</si>
  <si>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</si>
  <si>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</si>
  <si>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</si>
  <si>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</si>
  <si>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</si>
  <si>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</si>
  <si>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</si>
  <si>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</si>
  <si>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</si>
  <si>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</si>
  <si>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</si>
  <si>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</si>
  <si>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</si>
  <si>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</si>
  <si>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</si>
  <si>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</si>
  <si>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</si>
  <si>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</si>
  <si>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</si>
  <si>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</si>
  <si>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</si>
  <si>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</si>
  <si>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</si>
  <si>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</si>
  <si>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</si>
  <si>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</si>
  <si>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</si>
  <si>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</si>
  <si>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</si>
  <si>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</si>
  <si>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</si>
  <si>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</si>
  <si>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</si>
  <si>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</si>
  <si>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</si>
  <si>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</si>
  <si>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</si>
  <si>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</si>
  <si>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</si>
  <si>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</si>
  <si>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</si>
  <si>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</si>
  <si>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</si>
  <si>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</si>
  <si>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</si>
  <si>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</si>
  <si>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</si>
  <si>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</si>
  <si>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</si>
  <si>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</si>
  <si>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</si>
  <si>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</si>
  <si>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</si>
  <si>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</si>
  <si>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</si>
  <si>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</si>
  <si>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</si>
  <si>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</si>
  <si>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</si>
  <si>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</si>
  <si>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</si>
  <si>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</si>
  <si>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</si>
  <si>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</si>
  <si>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</si>
  <si>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</si>
  <si>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</si>
  <si>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</si>
  <si>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</si>
  <si>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</si>
  <si>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</si>
  <si>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</si>
  <si>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</si>
  <si>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</si>
  <si>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</si>
  <si>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</si>
  <si>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</si>
  <si>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</si>
  <si>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</si>
  <si>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</si>
  <si>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</si>
  <si>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</si>
  <si>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</si>
  <si>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</si>
  <si>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</si>
  <si>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</si>
  <si>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</si>
  <si>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</si>
  <si>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</si>
  <si>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</si>
  <si>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</si>
  <si>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</si>
  <si>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</si>
  <si>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</si>
  <si>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</si>
  <si>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</si>
  <si>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</si>
  <si>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</si>
  <si>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</si>
  <si>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</si>
  <si>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</si>
  <si>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</si>
  <si>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</si>
  <si>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</si>
  <si>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</si>
  <si>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</si>
  <si>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</si>
  <si>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</si>
  <si>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</si>
  <si>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</si>
  <si>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</si>
  <si>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</si>
  <si>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</si>
  <si>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</si>
  <si>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</si>
  <si>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</si>
  <si>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</si>
  <si>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</si>
  <si>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</si>
  <si>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</si>
  <si>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</si>
  <si>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</si>
  <si>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</si>
  <si>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</si>
  <si>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</si>
  <si>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</si>
  <si>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</si>
  <si>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</si>
  <si>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</si>
  <si>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</si>
  <si>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</si>
  <si>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</si>
  <si>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</si>
  <si>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</si>
  <si>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</si>
  <si>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</si>
  <si>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</si>
  <si>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</si>
  <si>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</si>
  <si>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</si>
  <si>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</si>
  <si>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</si>
  <si>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</si>
  <si>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</si>
  <si>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</si>
  <si>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</si>
  <si>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</si>
  <si>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</si>
  <si>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</si>
  <si>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</si>
  <si>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</si>
  <si>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</si>
  <si>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</si>
  <si>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</si>
  <si>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</si>
  <si>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</si>
  <si>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</si>
  <si>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</si>
  <si>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</si>
  <si>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</si>
  <si>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</si>
  <si>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</si>
  <si>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</si>
  <si>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</si>
  <si>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</si>
  <si>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</si>
  <si>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</si>
  <si>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</si>
  <si>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</si>
  <si>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</si>
  <si>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</si>
  <si>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</si>
  <si>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</si>
  <si>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</si>
  <si>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</si>
  <si>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</si>
  <si>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</si>
  <si>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</si>
  <si>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</si>
  <si>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</si>
  <si>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</si>
  <si>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</si>
  <si>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</si>
  <si>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</si>
  <si>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</si>
  <si>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</si>
  <si>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</si>
  <si>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</si>
  <si>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</si>
  <si>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</si>
  <si>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</si>
  <si>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</si>
  <si>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</si>
  <si>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</si>
  <si>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</si>
  <si>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</si>
  <si>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</si>
  <si>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</si>
  <si>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</si>
  <si>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</si>
  <si>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</si>
  <si>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</si>
  <si>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</si>
  <si>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</si>
  <si>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</si>
  <si>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</si>
  <si>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</si>
  <si>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</si>
  <si>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</si>
  <si>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</si>
  <si>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</si>
  <si>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</si>
  <si>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</si>
  <si>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</si>
  <si>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</si>
  <si>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</si>
  <si>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</si>
  <si>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</si>
  <si>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</si>
  <si>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</si>
  <si>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 xml:space="preserve"> PCM-20251107-00000255</t>
  </si>
  <si>
    <t>Team can't connect PG as found Sceco  panel  closed by key  and make complain to Sceco to check issue</t>
  </si>
  <si>
    <t>PCM-20251107-00000365</t>
  </si>
  <si>
    <t>jed2108</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</si>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</sst>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32" dataDxfId="31" headerRowBorderDxfId="29" tableBorderDxfId="30" totalsRowBorderDxfId="28">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305.38512222222198</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45968.333548148148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45968.333548148148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45968.333548148148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45968.333548148148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45968.333548148148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45968.333548148148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45968.333548148148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45968.333548148148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45968.333548148148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45968.333548148148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45968.333548148148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45968.333548148148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45968.333548148148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45968.333548148148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45968.333548148148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45968.333548148148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45968.333548148148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45968.333548148148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45968.333548148148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45968.333548148148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45968.333548148148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45968.333548148148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45968.333548148148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45968.333548148148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45968.333548148148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45968.333548148148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45968.333548148148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45968.333548148148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45968.333548148148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45968.333548148148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45968.333548148148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45968.333548148148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45968.333548148148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45968.333548148148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45968.333548148148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45968.333548148148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45968.333548148148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45968.333548148148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45968.333548148148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45968.333548148148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45968.333548148148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45968.333548148148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45968.333548148148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45968.333548148148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45968.333548148148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45968.333548148148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45968.333548148148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45968.333548148148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45968.333548148148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45968.333548148148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45968.333548148148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45968.333548148148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45968.333548148148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45968.333548148148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45968.333548148148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45968.333548148148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45968.333548148148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45968.333548148148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45968.333548148148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45968.333548148148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45968.333548148148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45968.333548148148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45968.333548148148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45968.333548148148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45968.333548148148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45968.333548148148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45968.333548148148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45968.333548148148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45968.333548148148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45968.333548148148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45968.333548148148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45968.333548148148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45968.333548148148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45968.333548148148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45968.333548148148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45968.333548148148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45968.333548148148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45968.333548148148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45968.333548148148</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45968.333548148148</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143.33371018518665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c r="C4" s="61"/>
      <c r="D4" s="18"/>
      <c r="E4" s="85"/>
      <c r="F4" s="104"/>
      <c r="G4" s="105"/>
      <c r="H4" s="104"/>
      <c r="I4" s="18"/>
      <c r="J4" s="18"/>
      <c r="K4" s="19"/>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45968.333548148148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45968.333548148148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45968.333548148148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45968.333548148148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45968.333548148148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45968.333548148148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45968.333548148148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45968.333548148148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45968.333548148148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45968.333548148148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45968.333548148148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45968.333548148148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45968.333548148148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45968.333548148148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45968.333548148148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45968.333548148148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45968.333548148148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45968.333548148148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45968.333548148148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45968.333548148148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45968.333548148148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45968.333548148148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45968.333548148148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45968.333548148148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45968.333548148148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45968.333548148148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45968.333548148148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45968.333548148148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45968.333548148148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45968.333548148148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45968.333548148148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45968.333548148148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45968.333548148148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45968.333548148148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45968.333548148148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45968.333548148148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45968.333548148148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45968.333548148148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45968.333548148148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45968.333548148148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45968.333548148148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45968.333548148148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45968.333548148148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45968.333548148148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45968.333548148148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45968.333548148148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45968.333548148148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45968.333548148148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45968.333548148148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45968.333548148148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45968.333548148148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45968.333548148148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45968.333548148148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45968.333548148148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45968.333548148148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45968.333548148148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45968.333548148148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45968.333548148148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45968.333548148148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45968.333548148148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45968.333548148148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45968.333548148148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45968.333548148148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45968.333548148148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45968.333548148148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45968.333548148148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45968.333548148148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45968.333548148148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45968.333548148148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45968.333548148148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45968.333548148148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45968.333548148148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45968.333548148148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45968.333548148148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45968.333548148148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45968.333548148148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45968.333548148148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45968.333548148148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37"/>
      <c r="B83" s="138" t="str">
        <f>IFERROR(VLOOKUP(D83,DB!A:K,11,0),"")</f>
        <v/>
      </c>
      <c r="C83" s="138"/>
      <c r="D83" s="138"/>
      <c r="E83" s="139"/>
      <c r="F83" s="140"/>
      <c r="G83" s="141">
        <f ca="1">IFERROR(NOW()-F83,"-")</f>
        <v>45968.333548148148</v>
      </c>
      <c r="H83" s="140"/>
      <c r="I83" s="138" t="str">
        <f>IFERROR(VLOOKUP(D83,DB!A:F,6,0),"")</f>
        <v/>
      </c>
      <c r="J83" s="138" t="str">
        <f>IFERROR(VLOOKUP(D83,DB!A:G,7,0),"")</f>
        <v/>
      </c>
      <c r="K83" s="142"/>
      <c r="L83" s="138" t="str">
        <f>IFERROR(VLOOKUP(D83,DB!A:I,9,0),"")</f>
        <v/>
      </c>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43"/>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45968.333548148148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45968.333548148148</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45968.333548148148</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45968.333548148148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45968.333548148148</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45968.333548148148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45968.333548148148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45968.333548148148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45968.333548148148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45968.333548148148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45968.333548148148</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45968.333548148148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45968.333548148148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45968.333548148148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45968.333548148148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45968.333548148148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45968.333548148148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45968.333548148148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45968.333548148148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45968.333548148148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45968.333548148148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45968.333548148148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45968.333548148148</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45968.333548148148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45968.333548148148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45968.333548148148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45968.333548148148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45968.333548148148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45968.333548148148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45968.333548148148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45968.333548148148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45968.333548148148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45968.333548148148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45968.333548148148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45968.333548148148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45968.333548148148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45968.333548148148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45968.333548148148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45968.333548148148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45968.333548148148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45968.333548148148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45968.333548148148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45968.333548148148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45968.333548148148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45968.333548148148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45968.333548148148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45968.333548148148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45968.333548148148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45968.333548148148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45968.333548148148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45968.333548148148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45968.333548148148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45968.333548148148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45968.333548148148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45968.333548148148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45968.333548148148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45968.333548148148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45968.333548148148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45968.333548148148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45968.333548148148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45968.333548148148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45968.333548148148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45968.333548148148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45968.333548148148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45968.333548148148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45968.333548148148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45968.333548148148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45968.333548148148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45968.333548148148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45968.333548148148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45968.333548148148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45968.333548148148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45968.333548148148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45968.333548148148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45968.333548148148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45968.333548148148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45968.333548148148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45968.333548148148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45968.333548148148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45968.333548148148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45968.333548148148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45968.333548148148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45968.333548148148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45968.333548148148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45968.333548148148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45968.333548148148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45968.333548148148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45968.333548148148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45968.333548148148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45968.333548148148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45968.333548148148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45968.333548148148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45968.333548148148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45968.333548148148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45968.333548148148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45968.333548148148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45968.333548148148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45968.333548148148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45968.333548148148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45968.333548148148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45968.333548148148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45968.333548148148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45968.333548148148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45968.333548148148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45968.333548148148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45968.333548148148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45968.333548148148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45968.333548148148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45968.333548148148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45968.333548148148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45968.333548148148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45968.333548148148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45968.333548148148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45968.333548148148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45968.333548148148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45968.333548148148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45968.333548148148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45968.333548148148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45968.333548148148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45968.333548148148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45968.333548148148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45968.333548148148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45968.333548148148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45968.333548148148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45968.333548148148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45968.333548148148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45968.333548148148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45968.333548148148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45968.333548148148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45968.333548148148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45968.333548148148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45968.333548148148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45968.333548148148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45968.333548148148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45968.333548148148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45968.333548148148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45968.333548148148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45968.333548148148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45968.333548148148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45968.333548148148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45968.333548148148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45968.333548148148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45968.333548148148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45968.333548148148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45968.333548148148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45968.333548148148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45968.333548148148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45968.333548148148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45968.333548148148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45968.333548148148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45968.333548148148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45968.333548148148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45968.333548148148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45968.333548148148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45968.333548148148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45968.333548148148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45968.333548148148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45968.333548148148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45968.333548148148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45968.333548148148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45968.333548148148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45968.333548148148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45968.333548148148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45968.333548148148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45968.333548148148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45968.333548148148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45968.333548148148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45968.333548148148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45968.333548148148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45968.333548148148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45968.333548148148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45968.333548148148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45968.333548148148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45968.333548148148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45968.333548148148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45968.333548148148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45968.333548148148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45968.333548148148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45968.333548148148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45968.333548148148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45968.333548148148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45968.333548148148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45968.333548148148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45968.333548148148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45968.333548148148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45968.333548148148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45968.333548148148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45968.333548148148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45968.333548148148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45968.333548148148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45968.333548148148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45968.333548148148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45968.333548148148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45968.333548148148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45968.333548148148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45968.333548148148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45968.333548148148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45968.333548148148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45968.333548148148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45968.333548148148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45968.333548148148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45968.333548148148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45968.333548148148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45968.333548148148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45968.333548148148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45968.333548148148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45968.333548148148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45968.333548148148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45968.333548148148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45968.333548148148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45968.333548148148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45968.333548148148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45968.333548148148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45968.333548148148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45968.333548148148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45968.333548148148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45968.333548148148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45968.333548148148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45968.333548148148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45968.333548148148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45968.333548148148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45968.333548148148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45968.333548148148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45968.333548148148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45968.333548148148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45968.333548148148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45968.333548148148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45968.333548148148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45968.333548148148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45968.333548148148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45968.333548148148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45968.333548148148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45968.333548148148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45968.333548148148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45968.333548148148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45968.333548148148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45968.333548148148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45968.333548148148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45968.333548148148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45968.333548148148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45968.333548148148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45968.333548148148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45968.333548148148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45968.333548148148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45968.333548148148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45968.333548148148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45968.333548148148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45968.333548148148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45968.333548148148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45968.333548148148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45968.333548148148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45968.333548148148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45968.333548148148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45968.333548148148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45968.333548148148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45968.333548148148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45968.333548148148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45968.333548148148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45968.333548148148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45968.333548148148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45968.333548148148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45968.333548148148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45968.333548148148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45968.333548148148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45968.333548148148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45968.333548148148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45968.333548148148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45968.333548148148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45968.333548148148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45968.333548148148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45968.333548148148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45968.333548148148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45968.333548148148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45968.333548148148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45968.333548148148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45968.333548148148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45968.333548148148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45968.333548148148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45968.333548148148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45968.333548148148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45968.333548148148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45968.333548148148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45968.333548148148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45968.333548148148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45968.333548148148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45968.333548148148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45968.333548148148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45968.333548148148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45968.333548148148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45968.333548148148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45968.333548148148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45968.333548148148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45968.333548148148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45968.333548148148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45968.333548148148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45968.333548148148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45968.333548148148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45968.333548148148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45968.333548148148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45968.333548148148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45968.333548148148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45968.333548148148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45968.333548148148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45968.333548148148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45968.333548148148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45968.333548148148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45968.333548148148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45968.333548148148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45968.333548148148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45968.333548148148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45968.333548148148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45968.333548148148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45968.333548148148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45968.333548148148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45968.333548148148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45968.333548148148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45968.333548148148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45968.333548148148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45968.333548148148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45968.333548148148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45968.333548148148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45968.333548148148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45968.333548148148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45968.333548148148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45968.333548148148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45968.333548148148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45968.333548148148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45968.333548148148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45968.333548148148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45968.333548148148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45968.333548148148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45968.333548148148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45968.333548148148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45968.333548148148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45968.333548148148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45968.333548148148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45968.333548148148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45968.333548148148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45968.333548148148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45968.333548148148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45968.333548148148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45968.333548148148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45968.333548148148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45968.333548148148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45968.333548148148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45968.333548148148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45968.333548148148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45968.333548148148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45968.333548148148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45968.333548148148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45968.333548148148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45968.333548148148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45968.333548148148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45968.333548148148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45968.333548148148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45968.333548148148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45968.333548148148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45968.333548148148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45968.333548148148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45968.333548148148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45968.333548148148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45968.333548148148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45968.333548148148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45968.333548148148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45968.333548148148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45968.333548148148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45968.333548148148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45968.333548148148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45968.333548148148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45968.333548148148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45968.333548148148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45968.333548148148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45968.333548148148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45968.333548148148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45968.333548148148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45968.333548148148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45968.333548148148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45968.333548148148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45968.333548148148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45968.333548148148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45968.333548148148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45968.333548148148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45968.333548148148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45968.333548148148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45968.333548148148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45968.333548148148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45968.333548148148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45968.333548148148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45968.333548148148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45968.333548148148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45968.333548148148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45968.333548148148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45968.333548148148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45968.333548148148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45968.333548148148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45968.333548148148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45968.333548148148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45968.333548148148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45968.333548148148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45968.333548148148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45968.333548148148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45968.333548148148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45968.333548148148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45968.333548148148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45968.333548148148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45968.333548148148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45968.333548148148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45968.333548148148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45968.333548148148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45968.333548148148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45968.333548148148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45968.333548148148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45968.333548148148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45968.333548148148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45968.333548148148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45968.333548148148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45968.333548148148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45968.333548148148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45968.333548148148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45968.333548148148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45968.333548148148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45968.333548148148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45968.333548148148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45968.333548148148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45968.333548148148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45968.333548148148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45968.333548148148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45968.333548148148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45968.333548148148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45968.333548148148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45968.333548148148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45968.333548148148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45968.333548148148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45968.333548148148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45968.333548148148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45968.333548148148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45968.333548148148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45968.333548148148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45968.333548148148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45968.333548148148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45968.333548148148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45968.333548148148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45968.333548148148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45968.333548148148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45968.333548148148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45968.333548148148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45968.333548148148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45968.333548148148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45968.333548148148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45968.333548148148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45968.333548148148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45968.333548148148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45968.333548148148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45968.333548148148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45968.333548148148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45968.333548148148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45968.333548148148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45968.333548148148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45968.333548148148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45968.333548148148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45968.333548148148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45968.333548148148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45968.333548148148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45968.333548148148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45968.333548148148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45968.333548148148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45968.333548148148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45968.333548148148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45968.333548148148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45968.333548148148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45968.333548148148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45968.333548148148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45968.333548148148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45968.333548148148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45968.333548148148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45968.333548148148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45968.333548148148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45968.333548148148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45968.333548148148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45968.333548148148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45968.333548148148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45968.333548148148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45968.333548148148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45968.333548148148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45968.333548148148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45968.333548148148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45968.333548148148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45968.333548148148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45968.333548148148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45968.333548148148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45968.333548148148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45968.333548148148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45968.333548148148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45968.333548148148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45968.333548148148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45968.333548148148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45968.333548148148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45968.333548148148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45968.333548148148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45968.333548148148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45968.333548148148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45968.333548148148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45968.333548148148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45968.333548148148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45968.333548148148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45968.333548148148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45968.333548148148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45968.333548148148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45968.333548148148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45968.333548148148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45968.333548148148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45968.333548148148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45968.333548148148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45968.333548148148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45968.333548148148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45968.333548148148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45968.333548148148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45968.333548148148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45968.333548148148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45968.333548148148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45968.333548148148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45968.333548148148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45968.333548148148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45968.333548148148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45968.333548148148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45968.333548148148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45968.333548148148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45968.333548148148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45968.333548148148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45968.333548148148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45968.333548148148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45968.333548148148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45968.333548148148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45968.333548148148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45968.333548148148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45968.333548148148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45968.333548148148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45968.333548148148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45968.333548148148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45968.333548148148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45968.333548148148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45968.333548148148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45968.333548148148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45968.333548148148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45968.333548148148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45968.333548148148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45968.333548148148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45968.333548148148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45968.333548148148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45968.333548148148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45968.333548148148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45968.333548148148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45968.333548148148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45968.333548148148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45968.333548148148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45968.333548148148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45968.333548148148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45968.333548148148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45968.333548148148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45968.333548148148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45968.333548148148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45968.333548148148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45968.333548148148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45968.333548148148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45968.333548148148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45968.333548148148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45968.333548148148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45968.333548148148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45968.333548148148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45968.333548148148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45968.333548148148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45968.333548148148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45968.333548148148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45968.333548148148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45968.333548148148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45968.333548148148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45968.333548148148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45968.333548148148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45968.333548148148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45968.333548148148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45968.333548148148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45968.333548148148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45968.333548148148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45968.333548148148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45968.333548148148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45968.333548148148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45968.333548148148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45968.333548148148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45968.333548148148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45968.333548148148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45968.333548148148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45968.333548148148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45968.333548148148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45968.333548148148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45968.333548148148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45968.333548148148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45968.333548148148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45968.333548148148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45968.333548148148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45968.333548148148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45968.333548148148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45968.333548148148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45968.333548148148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45968.333548148148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45968.333548148148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45968.333548148148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45968.333548148148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45968.333548148148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45968.333548148148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45968.333548148148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45968.333548148148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45968.333548148148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45968.333548148148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45968.333548148148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45968.333548148148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45968.333548148148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45968.333548148148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45968.333548148148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45968.333548148148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45968.333548148148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45968.333548148148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45968.333548148148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45968.333548148148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45968.333548148148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45968.333548148148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45968.333548148148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45968.333548148148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45968.333548148148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45968.333548148148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45968.333548148148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45968.333548148148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45968.333548148148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45968.333548148148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45968.333548148148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45968.333548148148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45968.333548148148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45968.333548148148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45968.333548148148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45968.333548148148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45968.333548148148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45968.333548148148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45968.333548148148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45968.333548148148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45968.333548148148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45968.333548148148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45968.333548148148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45968.333548148148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45968.333548148148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45968.333548148148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45968.333548148148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45968.333548148148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45968.333548148148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45968.333548148148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45968.333548148148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45968.333548148148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45968.333548148148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45968.333548148148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45968.333548148148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45968.333548148148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45968.333548148148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45968.333548148148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45968.333548148148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45968.333548148148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45968.333548148148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45968.333548148148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45968.333548148148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45968.333548148148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45968.333548148148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45968.333548148148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45968.333548148148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45968.333548148148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45968.333548148148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45968.333548148148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45968.333548148148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45968.333548148148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45968.333548148148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45968.333548148148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45968.333548148148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45968.333548148148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45968.333548148148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45968.333548148148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45968.333548148148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45968.333548148148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45968.333548148148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45968.333548148148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45968.333548148148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45968.333548148148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45968.333548148148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45968.333548148148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45968.333548148148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45968.333548148148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45968.333548148148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45968.333548148148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45968.333548148148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45968.333548148148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45968.333548148148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45968.333548148148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45968.333548148148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45968.333548148148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45968.333548148148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45968.333548148148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45968.333548148148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45968.333548148148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45968.333548148148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45968.333548148148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45968.333548148148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45968.333548148148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45968.333548148148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45968.333548148148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45968.333548148148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45968.333548148148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45968.333548148148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45968.333548148148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45968.333548148148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45968.333548148148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45968.333548148148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45968.333548148148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45968.333548148148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45968.333548148148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45968.333548148148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45968.333548148148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45968.333548148148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45968.333548148148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45968.333548148148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45968.333548148148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45968.333548148148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45968.333548148148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45968.333548148148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45968.333548148148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45968.333548148148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45968.333548148148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45968.333548148148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45968.333548148148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45968.333548148148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45968.333548148148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45968.333548148148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45968.333548148148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45968.333548148148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45968.333548148148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45968.333548148148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45968.333548148148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45968.333548148148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45968.333548148148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45968.333548148148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45968.333548148148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45968.333548148148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45968.333548148148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45968.333548148148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45968.333548148148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45968.333548148148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45968.333548148148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45968.333548148148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45968.333548148148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45968.333548148148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45968.333548148148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45968.333548148148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45968.333548148148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45968.333548148148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45968.333548148148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45968.333548148148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45968.333548148148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45968.333548148148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45968.333548148148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45968.333548148148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45968.333548148148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45968.333548148148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45968.333548148148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45968.333548148148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45968.333548148148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45968.333548148148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45968.333548148148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45968.333548148148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45968.333548148148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45968.333548148148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45968.333548148148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45968.333548148148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45968.333548148148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45968.333548148148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45968.333548148148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45968.333548148148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45968.333548148148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45968.333548148148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45968.333548148148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45968.333548148148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45968.333548148148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45968.333548148148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45968.333548148148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45968.333548148148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45968.333548148148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45968.333548148148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45968.333548148148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45968.333548148148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45968.333548148148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45968.333548148148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45968.333548148148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45968.333548148148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45968.333548148148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45968.333548148148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45968.333548148148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45968.333548148148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45968.333548148148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45968.333548148148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45968.333548148148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45968.333548148148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45968.333548148148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45968.333548148148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45968.333548148148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45968.333548148148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45968.333548148148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45968.333548148148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45968.333548148148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45968.333548148148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45968.333548148148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45968.333548148148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45968.333548148148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45968.333548148148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45968.333548148148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45968.333548148148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45968.333548148148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45968.333548148148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45968.333548148148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45968.333548148148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45968.333548148148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45968.333548148148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45968.333548148148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45968.333548148148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45968.333548148148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45968.333548148148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45968.333548148148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45968.333548148148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45968.333548148148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45968.333548148148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45968.333548148148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45968.333548148148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45968.333548148148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45968.333548148148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45968.333548148148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45968.333548148148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45968.333548148148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45968.333548148148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45968.333548148148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45968.333548148148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45968.333548148148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45968.333548148148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45968.333548148148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45968.333548148148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45968.333548148148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45968.333548148148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45968.333548148148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45968.333548148148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45968.333548148148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45968.333548148148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45968.333548148148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45968.333548148148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45968.333548148148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45968.333548148148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45968.333548148148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45968.333548148148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45968.333548148148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45968.333548148148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45968.333548148148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45968.333548148148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45968.333548148148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45968.333548148148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45968.333548148148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45968.333548148148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45968.333548148148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45968.333548148148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45968.333548148148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45968.333548148148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45968.333548148148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45968.333548148148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45968.333548148148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45968.333548148148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45968.333548148148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45968.333548148148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45968.333548148148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45968.333548148148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45968.333548148148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45968.333548148148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45968.333548148148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45968.333548148148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45968.333548148148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45968.333548148148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45968.333548148148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45968.333548148148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45968.333548148148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45968.333548148148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45968.333548148148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45968.333548148148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45968.333548148148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45968.333548148148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45968.333548148148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45968.333548148148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45968.333548148148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45968.333548148148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45968.333548148148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45968.333548148148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45968.333548148148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45968.333548148148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45968.333548148148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45968.333548148148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45968.333548148148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45968.333548148148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45968.333548148148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45968.333548148148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45968.333548148148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45968.333548148148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45968.333548148148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45968.333548148148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45968.333548148148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45968.333548148148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45968.333548148148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45968.333548148148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45968.333548148148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45968.333548148148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45968.333548148148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45968.333548148148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45968.333548148148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45968.333548148148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45968.333548148148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45968.333548148148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45968.333548148148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45968.333548148148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45968.333548148148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45968.333548148148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45968.333548148148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45968.333548148148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45968.333548148148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45968.333548148148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45968.333548148148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45968.333548148148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45968.333548148148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45968.333548148148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45968.333548148148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45968.333548148148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45968.333548148148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45968.333548148148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45968.333548148148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45968.333548148148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45968.333548148148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45968.333548148148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45968.333548148148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45968.333548148148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45968.333548148148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45968.333548148148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45968.333548148148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45968.333548148148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45968.333548148148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45968.333548148148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45968.333548148148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45968.333548148148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45968.333548148148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45968.333548148148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45968.333548148148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45968.333548148148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45968.333548148148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45968.333548148148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45968.333548148148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45968.333548148148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45968.333548148148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45968.333548148148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45968.333548148148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45968.333548148148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45968.333548148148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45968.333548148148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45968.333548148148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45968.333548148148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45968.333548148148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45968.333548148148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45968.333548148148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45968.333548148148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45968.333548148148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45968.333548148148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45968.333548148148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45968.333548148148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45968.333548148148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45968.333548148148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45968.333548148148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45968.333548148148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45968.333548148148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45968.333548148148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45968.333548148148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45968.333548148148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45968.333548148148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45968.333548148148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45968.333548148148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45968.333548148148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45968.333548148148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45968.333548148148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45968.333548148148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45968.333548148148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45968.333548148148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45968.333548148148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45968.333548148148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45968.333548148148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45968.333548148148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45968.333548148148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45968.333548148148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45968.333548148148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45968.333548148148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45968.333548148148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45968.333548148148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45968.333548148148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45968.333548148148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45968.333548148148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45968.333548148148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45968.333548148148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45968.333548148148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45968.333548148148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45968.333548148148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45968.333548148148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45968.333548148148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45968.333548148148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45968.333548148148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45968.333548148148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45968.333548148148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45968.333548148148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45968.333548148148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45968.333548148148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45968.333548148148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45968.333548148148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45968.333548148148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45968.333548148148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45968.333548148148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45968.333548148148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45968.333548148148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45968.333548148148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45968.333548148148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45968.333548148148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45968.333548148148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45968.333548148148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45968.333548148148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45968.333548148148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45968.333548148148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45968.333548148148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45968.333548148148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45968.333548148148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45968.333548148148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45968.333548148148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45968.333548148148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45968.333548148148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45968.333548148148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45968.333548148148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45968.333548148148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45968.333548148148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45968.333548148148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45968.333548148148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45968.333548148148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45968.333548148148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45968.333548148148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45968.333548148148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45968.333548148148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45968.333548148148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45968.333548148148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45968.333548148148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45968.333548148148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45968.333548148148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45968.333548148148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45968.333548148148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45968.333548148148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45968.333548148148</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264.85283055555192</v>
      </c>
      <c r="H2" s="96">
        <v>45703.474768518521</v>
      </c>
      <c r="I2" s="96" t="str">
        <f>IFERROR(VLOOKUP(D2,DB!A:F,6,0),"")</f>
        <v>SCECO</v>
      </c>
      <c r="J2" s="96" t="str">
        <f>IFERROR(VLOOKUP(D2,DB!A:G,7,0),"")</f>
        <v>Dead</v>
      </c>
      <c r="K2" s="98" t="s">
        <v>39108</v>
      </c>
      <c r="L2" s="92" t="str">
        <f>IFERROR(VLOOKUP(D2,DB!A:I,9,0),"")</f>
        <v>Latis</v>
      </c>
    </row>
    <row r="3" spans="1:16" ht="30.75" customHeight="1">
      <c r="A3" s="108" t="s">
        <v>39109</v>
      </c>
      <c r="B3" s="108" t="str">
        <f>IFERROR(VLOOKUP(D3,DB!A:K,11,0),"")</f>
        <v>R4</v>
      </c>
      <c r="C3" s="109">
        <v>3</v>
      </c>
      <c r="D3" s="92" t="s">
        <v>31199</v>
      </c>
      <c r="E3" s="95" t="s">
        <v>39021</v>
      </c>
      <c r="F3" s="112">
        <v>45968.222916666666</v>
      </c>
      <c r="G3" s="113">
        <f ca="1">IFERROR(NOW()-F3,"")</f>
        <v>0.11063148148241453</v>
      </c>
      <c r="H3" s="112">
        <v>45968.186296296299</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1</v>
      </c>
      <c r="D4" s="92" t="s">
        <v>39112</v>
      </c>
      <c r="E4" s="95" t="s">
        <v>39021</v>
      </c>
      <c r="F4" s="112">
        <v>45968.311805555553</v>
      </c>
      <c r="G4" s="113">
        <f ca="1">IFERROR(NOW()-F4,"")</f>
        <v>2.1742592594819143E-2</v>
      </c>
      <c r="H4" s="112">
        <v>45968.306504629632</v>
      </c>
      <c r="I4" s="108" t="str">
        <f>IFERROR(VLOOKUP(D4,DB!A:F,6,0),"")</f>
        <v>SCECO</v>
      </c>
      <c r="J4" s="108" t="str">
        <f>IFERROR(VLOOKUP(D4,DB!A:G,7,0),"")</f>
        <v>Dead</v>
      </c>
      <c r="K4" s="114" t="s">
        <v>39113</v>
      </c>
      <c r="L4" s="110" t="str">
        <f>IFERROR(VLOOKUP(D4,DB!A:I,9,0),"")</f>
        <v>Latis</v>
      </c>
    </row>
    <row r="5" spans="1:16" ht="15" customHeight="1">
      <c r="A5" s="108"/>
      <c r="B5" s="108" t="str">
        <f>IFERROR(VLOOKUP(D5,DB!A:K,11,0),"")</f>
        <v/>
      </c>
      <c r="C5" s="109"/>
      <c r="D5" s="92"/>
      <c r="E5" s="95"/>
      <c r="F5" s="112"/>
      <c r="G5" s="113">
        <f ca="1">IFERROR(NOW()-F5,"")</f>
        <v>45968.333548148148</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45968.333548148148</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45968.333548148148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45968.333548148148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45968.333548148148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45968.333548148148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45968.333548148148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45968.333548148148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45968.333548148148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45968.333548148148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45968.333548148148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45968.333548148148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45968.333548148148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45968.333548148148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45968.333548148148</v>
      </c>
      <c r="H19" s="112"/>
      <c r="I19" s="108" t="str">
        <f>IFERROR(VLOOKUP(D19,DB!A:F,6,0),"")</f>
        <v/>
      </c>
      <c r="J19" s="108" t="str">
        <f>IFERROR(VLOOKUP(D19,DB!A:G,7,0),"")</f>
        <v/>
      </c>
      <c r="K19" s="114"/>
      <c r="L19" s="110" t="str">
        <f>IFERROR(VLOOKUP(D19,DB!A:I,9,0),"")</f>
        <v/>
      </c>
    </row>
    <row r="20" spans="1:12" ht="15" customHeight="1">
      <c r="A20" s="150"/>
      <c r="B20" s="150" t="str">
        <f>IFERROR(VLOOKUP(D20,DB!A:K,11,0),"")</f>
        <v/>
      </c>
      <c r="C20" s="94"/>
      <c r="D20" s="92"/>
      <c r="E20" s="95"/>
      <c r="F20" s="96"/>
      <c r="G20" s="151">
        <f ca="1">IFERROR(NOW()-F20,"")</f>
        <v>45968.333548148148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45968.333548148148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45968.333548148148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45968.333548148148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45968.333548148148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45968.333548148148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45968.333548148148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45968.333548148148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45968.333548148148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45968.333548148148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45968.333548148148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45968.333548148148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45968.333548148148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45968.333548148148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45968.333548148148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45968.333548148148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45968.333548148148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45968.333548148148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45968.333548148148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45968.333548148148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45968.333548148148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45968.333548148148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45968.333548148148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45968.333548148148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45968.333548148148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45968.333548148148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45968.333548148148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45968.333548148148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45968.333548148148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45968.333548148148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45968.333548148148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45968.333548148148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45968.333548148148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45968.333548148148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45968.333548148148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45968.333548148148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45968.333548148148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45968.333548148148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45968.333548148148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45968.333548148148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45968.333548148148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45968.333548148148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45968.333548148148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45968.333548148148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45968.333548148148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45968.333548148148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45968.333548148148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45968.333548148148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45968.333548148148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45968.333548148148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45968.333548148148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45968.333548148148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45968.333548148148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45968.333548148148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45968.333548148148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45968.333548148148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45968.333548148148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45968.333548148148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45968.333548148148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45968.333548148148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45968.333548148148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45968.333548148148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45968.333548148148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45968.333548148148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45968.333548148148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45968.333548148148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45968.333548148148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45968.333548148148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45968.333548148148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45968.333548148148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45968.333548148148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45968.333548148148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45968.333548148148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45968.333548148148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45968.333548148148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45968.333548148148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45968.333548148148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45968.333548148148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45968.333548148148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45968.333548148148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45968.333548148148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45968.333548148148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45968.333548148148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45968.333548148148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45968.333548148148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45968.333548148148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45968.333548148148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45968.333548148148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45968.333548148148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45968.333548148148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45968.333548148148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45968.333548148148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45968.333548148148</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45968.333548148148</v>
      </c>
      <c r="H113" s="96"/>
      <c r="I113" s="150" t="str">
        <f>IFERROR(VLOOKUP(D113,DB!A:F,6,0),"")</f>
        <v/>
      </c>
      <c r="J113" s="150" t="str">
        <f>IFERROR(VLOOKUP(D113,DB!A:G,7,0),"")</f>
        <v/>
      </c>
      <c r="K113" s="98"/>
      <c r="L113" s="92" t="str">
        <f>IFERROR(VLOOKUP(D113,DB!A:I,9,0),"")</f>
        <v/>
      </c>
    </row>
    <row r="114" spans="1:12" ht="15" customHeight="1">
      <c r="A114" s="150"/>
      <c r="B114" s="150" t="str">
        <f>IFERROR(VLOOKUP(D114,DB!A:K,11,0),"")</f>
        <v/>
      </c>
      <c r="C114" s="94"/>
      <c r="D114" s="92"/>
      <c r="E114" s="95"/>
      <c r="F114" s="96"/>
      <c r="G114" s="151">
        <f ca="1">IFERROR(NOW()-F114,"")</f>
        <v>45968.333548148148</v>
      </c>
      <c r="H114" s="96"/>
      <c r="I114" s="150" t="str">
        <f>IFERROR(VLOOKUP(D114,DB!A:F,6,0),"")</f>
        <v/>
      </c>
      <c r="J114" s="150" t="str">
        <f>IFERROR(VLOOKUP(D114,DB!A:G,7,0),"")</f>
        <v/>
      </c>
      <c r="K114" s="98"/>
      <c r="L114" s="92" t="str">
        <f>IFERROR(VLOOKUP(D114,DB!A:I,9,0),"")</f>
        <v/>
      </c>
    </row>
    <row r="115" spans="1:12" ht="15" customHeight="1">
      <c r="A115" s="150"/>
      <c r="B115" s="150" t="str">
        <f>IFERROR(VLOOKUP(D115,DB!A:K,11,0),"")</f>
        <v/>
      </c>
      <c r="C115" s="94"/>
      <c r="D115" s="92"/>
      <c r="E115" s="95"/>
      <c r="F115" s="96"/>
      <c r="G115" s="151">
        <f ca="1">IFERROR(NOW()-F115,"")</f>
        <v>45968.333548148148</v>
      </c>
      <c r="H115" s="96"/>
      <c r="I115" s="150" t="str">
        <f>IFERROR(VLOOKUP(D115,DB!A:F,6,0),"")</f>
        <v/>
      </c>
      <c r="J115" s="150" t="str">
        <f>IFERROR(VLOOKUP(D115,DB!A:G,7,0),"")</f>
        <v/>
      </c>
      <c r="K115" s="98"/>
      <c r="L115" s="92" t="str">
        <f>IFERROR(VLOOKUP(D115,DB!A:I,9,0),"")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76.5014879629598</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39100</v>
      </c>
      <c r="F3" s="38">
        <v>45926.188877314817</v>
      </c>
      <c r="G3" s="123">
        <f t="shared" ref="G3" ca="1" si="0">IFERROR(NOW()-F3,"")</f>
        <v>42.144670833331475</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39100</v>
      </c>
      <c r="F4" s="132">
        <v>45948.661111111112</v>
      </c>
      <c r="G4" s="133">
        <f ca="1">IFERROR(NOW()-F4,"")</f>
        <v>19.672437037035706</v>
      </c>
      <c r="H4" s="132">
        <v>45948.661111111112</v>
      </c>
      <c r="I4" s="131" t="str">
        <f>IFERROR(VLOOKUP(D4,DB!A:F,6,0),"")</f>
        <v>SCECO</v>
      </c>
      <c r="J4" s="131" t="str">
        <f>IFERROR(VLOOKUP(D4,DB!A:G,7,0),"")</f>
        <v>Dead</v>
      </c>
      <c r="K4" s="131" t="s">
        <v>39119</v>
      </c>
      <c r="L4" s="131" t="str">
        <f>IFERROR(VLOOKUP(D4,DB!A:I,9,0),"")</f>
        <v>Latis</v>
      </c>
    </row>
    <row r="5" spans="1:13" ht="35.25" customHeight="1">
      <c r="A5" s="131" t="s">
        <v>39120</v>
      </c>
      <c r="B5" s="131" t="str">
        <f>IFERROR(VLOOKUP(D5,DB!A:K,11,0),"")</f>
        <v>R5</v>
      </c>
      <c r="C5" s="131">
        <v>1</v>
      </c>
      <c r="D5" s="131" t="s">
        <v>32330</v>
      </c>
      <c r="E5" s="131" t="s">
        <v>39121</v>
      </c>
      <c r="F5" s="132">
        <v>45967.840555555558</v>
      </c>
      <c r="G5" s="133">
        <f ca="1">IFERROR(NOW()-F5,"")</f>
        <v>0.49299259258987149</v>
      </c>
      <c r="H5" s="132">
        <v>45967.805902777778</v>
      </c>
      <c r="I5" s="131" t="str">
        <f>IFERROR(VLOOKUP(D5,DB!A:F,6,0),"")</f>
        <v>SCECO</v>
      </c>
      <c r="J5" s="131" t="str">
        <f>IFERROR(VLOOKUP(D5,DB!A:G,7,0),"")</f>
        <v>Dead</v>
      </c>
      <c r="K5" s="107" t="s">
        <v>39122</v>
      </c>
      <c r="L5" s="131" t="str">
        <f>IFERROR(VLOOKUP(D5,DB!A:I,9,0),"")</f>
        <v>Latis</v>
      </c>
    </row>
    <row r="6" spans="1:13" ht="15">
      <c r="A6" s="131"/>
      <c r="B6" s="131" t="str">
        <f>IFERROR(VLOOKUP(D6,DB!A:K,11,0),"")</f>
        <v/>
      </c>
      <c r="C6" s="131"/>
      <c r="D6" s="131"/>
      <c r="E6" s="131"/>
      <c r="F6" s="131"/>
      <c r="G6" s="131">
        <f ca="1">IFERROR(NOW()-F6,"")</f>
        <v>45968.333548148148</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45968.333548148148</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45968.333548148148</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45968.333548148148</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45968.333548148148</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45968.333548148148</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45968.333548148148</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45968.333548148148</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45968.333548148148</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45968.333548148148</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45968.333548148148</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45968.333548148148</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45968.333548148148</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45968.333548148148</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45968.333548148148</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45968.333548148148</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45968.333548148148</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45968.333548148148</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45968.333548148148</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45968.333548148148</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45968.333548148148</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45968.333548148148</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45968.333548148148</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45968.333548148148</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45968.333548148148</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45968.333548148148</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45968.333548148148</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45968.333548148148</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45968.333548148148</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45968.333548148148</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45968.333548148148</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45968.333548148148</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45968.333548148148</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45968.333548148148</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45968.333548148148</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45968.333548148148</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45968.333548148148</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45968.333548148148</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45968.333548148148</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45968.333548148148</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45968.333548148148</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45968.333548148148</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45968.333548148148</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45968.333548148148</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45968.333548148148</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45968.333548148148</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45968.333548148148</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45968.333548148148</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45968.333548148148</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45968.333548148148</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45968.333548148148</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45968.333548148148</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45968.333548148148</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45968.333548148148</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45968.333548148148</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45968.333548148148</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45968.333548148148</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45968.333548148148</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45968.333548148148</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45968.333548148148</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45968.333548148148</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45968.333548148148</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45968.333548148148</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45968.333548148148</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45968.333548148148</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45968.333548148148</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45968.333548148148</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45968.333548148148</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45968.333548148148</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45968.333548148148</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45968.333548148148</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45968.333548148148</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45968.333548148148</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45968.333548148148</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45968.333548148148</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45968.333548148148</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45968.333548148148</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45968.333548148148</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45968.333548148148</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45968.333548148148</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45968.333548148148</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45968.333548148148</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45968.333548148148</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45968.333548148148</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45968.333548148148</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45968.333548148148</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45968.333548148148</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45968.333548148148</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45968.333548148148</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45968.333548148148</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45968.333548148148</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45968.333548148148</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45968.333548148148</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45968.333548148148</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45968.333548148148</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45968.333548148148</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45968.333548148148</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45968.333548148148</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45968.333548148148</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45968.333548148148</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45968.333548148148</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45968.333548148148</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45968.333548148148</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45968.333548148148</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45968.333548148148</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45968.333548148148</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45968.333548148148</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45968.333548148148</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45968.333548148148</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45968.333548148148</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45968.333548148148</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45968.333548148148</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45968.333548148148</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45968.333548148148</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45968.333548148148</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45968.333548148148</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45968.333548148148</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45968.333548148148</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45968.333548148148</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45968.333548148148</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45968.333548148148</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45968.333548148148</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45968.333548148148</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45968.333548148148</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45968.333548148148</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45968.333548148148</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45968.333548148148</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45968.333548148148</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45968.333548148148</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45968.333548148148</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45968.333548148148</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45968.333548148148</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45968.333548148148</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45968.333548148148</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45968.333548148148</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45968.333548148148</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45968.333548148148</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45968.333548148148</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45968.333548148148</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45968.333548148148</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45968.333548148148</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45968.333548148148</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45968.333548148148</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45968.333548148148</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45968.333548148148</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45968.333548148148</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45968.333548148148</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45968.333548148148</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45968.333548148148</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45968.333548148148</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45968.333548148148</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45968.333548148148</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45968.333548148148</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45968.333548148148</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45968.333548148148</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45968.333548148148</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45968.333548148148</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45968.333548148148</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45968.333548148148</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45968.333548148148</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45968.333548148148</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45968.333548148148</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45968.333548148148</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45968.333548148148</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45968.333548148148</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45968.333548148148</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45968.333548148148</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45968.333548148148</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45968.333548148148</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45968.333548148148</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45968.333548148148</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45968.333548148148</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45968.333548148148</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45968.333548148148</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45968.333548148148</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45968.333548148148</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45968.333548148148</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45968.333548148148</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45968.333548148148</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45968.333548148148</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45968.333548148148</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45968.333548148148</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45968.333548148148</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45968.333548148148</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45968.333548148148</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45968.333548148148</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45968.333548148148</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45968.333548148148</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45968.333548148148</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45968.333548148148</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45968.333548148148</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45968.333548148148</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45968.333548148148</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45968.333548148148</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45968.333548148148</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45968.333548148148</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45968.333548148148</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45968.333548148148</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45968.333548148148</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45968.333548148148</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45968.333548148148</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45968.333548148148</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45968.333548148148</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45968.333548148148</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45968.333548148148</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45968.333548148148</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45968.333548148148</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45968.333548148148</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45968.333548148148</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45968.333548148148</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45968.333548148148</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45968.333548148148</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45968.333548148148</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45968.333548148148</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45968.333548148148</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45968.333548148148</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45968.333548148148</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45968.333548148148</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45968.333548148148</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45968.333548148148</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45968.333548148148</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45968.333548148148</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45968.333548148148</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45968.333548148148</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45968.333548148148</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45968.333548148148</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45968.333548148148</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45968.333548148148</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45968.333548148148</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45968.333548148148</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45968.333548148148</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45968.333548148148</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45968.333548148148</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45968.333548148148</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45968.333548148148</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45968.333548148148</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45968.333548148148</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45968.333548148148</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45968.333548148148</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45968.333548148148</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45968.333548148148</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45968.333548148148</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45968.333548148148</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45968.333548148148</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45968.333548148148</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45968.333548148148</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45968.333548148148</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45968.333548148148</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45968.333548148148</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45968.333548148148</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45968.333548148148</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45968.333548148148</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45968.333548148148</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45968.333548148148</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45968.333548148148</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45968.333548148148</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45968.333548148148</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45968.333548148148</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45968.333548148148</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45968.333548148148</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45968.333548148148</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45968.333548148148</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45968.333548148148</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45968.333548148148</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45968.333548148148</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45968.333548148148</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45968.333548148148</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45968.333548148148</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45968.333548148148</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45968.333548148148</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45968.333548148148</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45968.333548148148</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45968.333548148148</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45968.333548148148</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45968.333548148148</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45968.333548148148</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45968.333548148148</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45968.333548148148</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45968.333548148148</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45968.333548148148</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45968.333548148148</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45968.333548148148</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45968.333548148148</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45968.333548148148</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45968.333548148148</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45968.333548148148</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45968.333548148148</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45968.333548148148</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45968.333548148148</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45968.333548148148</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45968.333548148148</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45968.333548148148</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45968.333548148148</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45968.333548148148</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45968.333548148148</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45968.333548148148</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45968.333548148148</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45968.333548148148</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45968.333548148148</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45968.333548148148</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45968.333548148148</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45968.333548148148</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45968.333548148148</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45968.333548148148</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45968.333548148148</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45968.333548148148</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45968.333548148148</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2025-11-07T05:02:18Z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