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573" documentId="120_S{2AC9BD13-BADA-5192-A53E-5A8FF88502F6}" xr6:coauthVersionLast="47" xr6:coauthVersionMax="47" xr10:uidLastSave="{DC4D3146-978C-4681-948B-B21C5665913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<sst xmlns="http://schemas.openxmlformats.org/spreadsheetml/2006/main" count="180309" uniqueCount="39138">
  <si>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</si>
  <si>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</si>
  <si>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</si>
  <si>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</si>
  <si>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</si>
  <si>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</si>
  <si>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</si>
  <si>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</si>
  <si>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</si>
  <si>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</si>
  <si>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</si>
  <si>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</si>
  <si>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</si>
  <si>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</si>
  <si>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</si>
  <si>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</si>
  <si>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</si>
  <si>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</si>
  <si>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</si>
  <si>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</si>
  <si>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</si>
  <si>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</si>
  <si>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</si>
  <si>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</si>
  <si>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</si>
  <si>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</si>
  <si>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</si>
  <si>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</si>
  <si>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</si>
  <si>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</si>
  <si>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</si>
  <si>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</si>
  <si>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</si>
  <si>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</si>
  <si>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</si>
  <si>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</si>
  <si>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</si>
  <si>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</si>
  <si>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</si>
  <si>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</si>
  <si>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</si>
  <si>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</si>
  <si>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</si>
  <si>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</si>
  <si>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</si>
  <si>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</si>
  <si>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</si>
  <si>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</si>
  <si>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</si>
  <si>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</si>
  <si>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</si>
  <si>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</si>
  <si>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</si>
  <si>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</si>
  <si>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</si>
  <si>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</si>
  <si>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</si>
  <si>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</si>
  <si>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</si>
  <si>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</si>
  <si>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</si>
  <si>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</si>
  <si>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</si>
  <si>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</si>
  <si>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</si>
  <si>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</si>
  <si>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</si>
  <si>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</si>
  <si>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</si>
  <si>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</si>
  <si>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</si>
  <si>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</si>
  <si>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</si>
  <si>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</si>
  <si>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</si>
  <si>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</si>
  <si>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</si>
  <si>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</si>
  <si>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</si>
  <si>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</si>
  <si>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</si>
  <si>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</si>
  <si>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</si>
  <si>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</si>
  <si>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</si>
  <si>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</si>
  <si>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</si>
  <si>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</si>
  <si>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</si>
  <si>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</si>
  <si>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</si>
  <si>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</si>
  <si>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</si>
  <si>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</si>
  <si>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</si>
  <si>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</si>
  <si>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</si>
  <si>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</si>
  <si>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</si>
  <si>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</si>
  <si>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</si>
  <si>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</si>
  <si>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</si>
  <si>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</si>
  <si>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</si>
  <si>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</si>
  <si>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</si>
  <si>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</si>
  <si>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</si>
  <si>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</si>
  <si>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</si>
  <si>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</si>
  <si>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</si>
  <si>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</si>
  <si>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</si>
  <si>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</si>
  <si>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</si>
  <si>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</si>
  <si>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</si>
  <si>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</si>
  <si>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</si>
  <si>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</si>
  <si>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</si>
  <si>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</si>
  <si>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</si>
  <si>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</si>
  <si>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</si>
  <si>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</si>
  <si>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</si>
  <si>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</si>
  <si>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</si>
  <si>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</si>
  <si>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</si>
  <si>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</si>
  <si>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</si>
  <si>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</si>
  <si>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</si>
  <si>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</si>
  <si>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</si>
  <si>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</si>
  <si>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</si>
  <si>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</si>
  <si>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</si>
  <si>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</si>
  <si>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</si>
  <si>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</si>
  <si>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</si>
  <si>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</si>
  <si>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</si>
  <si>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</si>
  <si>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</si>
  <si>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</si>
  <si>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</si>
  <si>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</si>
  <si>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</si>
  <si>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</si>
  <si>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</si>
  <si>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</si>
  <si>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</si>
  <si>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</si>
  <si>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</si>
  <si>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</si>
  <si>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</si>
  <si>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</si>
  <si>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</si>
  <si>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</si>
  <si>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</si>
  <si>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</si>
  <si>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</si>
  <si>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</si>
  <si>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</si>
  <si>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</si>
  <si>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</si>
  <si>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</si>
  <si>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</si>
  <si>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</si>
  <si>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</si>
  <si>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</si>
  <si>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</si>
  <si>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</si>
  <si>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</si>
  <si>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</si>
  <si>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</si>
  <si>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</si>
  <si>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</si>
  <si>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</si>
  <si>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</si>
  <si>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</si>
  <si>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</si>
  <si>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</si>
  <si>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</si>
  <si>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</si>
  <si>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</si>
  <si>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</si>
  <si>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</si>
  <si>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</si>
  <si>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</si>
  <si>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</si>
  <si>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</si>
  <si>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</si>
  <si>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</si>
  <si>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</si>
  <si>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</si>
  <si>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</si>
  <si>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</si>
  <si>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</si>
  <si>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</si>
  <si>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</si>
  <si>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</si>
  <si>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</si>
  <si>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</si>
  <si>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</si>
  <si>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</si>
  <si>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</si>
  <si>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</si>
  <si>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</si>
  <si>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</si>
  <si>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</si>
  <si>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</si>
  <si>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</si>
  <si>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</si>
  <si>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</si>
  <si>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</si>
  <si>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</si>
  <si>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</si>
  <si>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</si>
  <si>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</si>
  <si>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</si>
  <si>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</si>
  <si>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</si>
  <si>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</si>
  <si>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</si>
  <si>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</si>
  <si>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</si>
  <si>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</si>
  <si>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</si>
  <si>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</si>
  <si>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</si>
  <si>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</si>
  <si>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</si>
  <si>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</si>
  <si>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</si>
  <si>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</si>
  <si>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</si>
  <si>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</si>
  <si>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</si>
  <si>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</si>
  <si>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</si>
  <si>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</si>
  <si>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</si>
  <si>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</si>
  <si>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</si>
  <si>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</si>
  <si>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</si>
  <si>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</si>
  <si>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</si>
  <si>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</si>
  <si>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</si>
  <si>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</si>
  <si>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</si>
  <si>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</si>
  <si>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</si>
  <si>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</si>
  <si>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</si>
  <si>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</si>
  <si>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</si>
  <si>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</si>
  <si>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</si>
  <si>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</si>
  <si>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</si>
  <si>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</si>
  <si>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</si>
  <si>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</si>
  <si>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</si>
  <si>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</si>
  <si>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</si>
  <si>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</si>
  <si>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</si>
  <si>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</si>
  <si>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</si>
  <si>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</si>
  <si>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</si>
  <si>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</si>
  <si>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</si>
  <si>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</si>
  <si>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</si>
  <si>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</si>
  <si>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</si>
  <si>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</si>
  <si>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</si>
  <si>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</si>
  <si>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</si>
  <si>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</si>
  <si>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</si>
  <si>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</si>
  <si>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</si>
  <si>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</si>
  <si>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</si>
  <si>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</si>
  <si>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</si>
  <si>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</si>
  <si>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</si>
  <si>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</si>
  <si>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</si>
  <si>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</si>
  <si>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</si>
  <si>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</si>
  <si>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</si>
  <si>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</si>
  <si>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</si>
  <si>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</si>
  <si>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</si>
  <si>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</si>
  <si>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</si>
  <si>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</si>
  <si>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</si>
  <si>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</si>
  <si>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</si>
  <si>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</si>
  <si>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</si>
  <si>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</si>
  <si>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</si>
  <si>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</si>
  <si>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</si>
  <si>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</si>
  <si>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</si>
  <si>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</si>
  <si>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</si>
  <si>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</si>
  <si>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</si>
  <si>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</si>
  <si>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</si>
  <si>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</si>
  <si>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</si>
  <si>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</si>
  <si>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</si>
  <si>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</si>
  <si>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</si>
  <si>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</si>
  <si>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</si>
  <si>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</si>
  <si>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</si>
  <si>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</si>
  <si>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</si>
  <si>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</si>
  <si>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</si>
  <si>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</si>
  <si>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</si>
  <si>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</si>
  <si>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</si>
  <si>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</si>
  <si>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</si>
  <si>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</si>
  <si>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</si>
  <si>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</si>
  <si>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</si>
  <si>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</si>
  <si>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</si>
  <si>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</si>
  <si>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</si>
  <si>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</si>
  <si>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</si>
  <si>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</si>
  <si>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</si>
  <si>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</si>
  <si>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</si>
  <si>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</si>
  <si>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</si>
  <si>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</si>
  <si>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</si>
  <si>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</si>
  <si>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</si>
  <si>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</si>
  <si>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</si>
  <si>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</si>
  <si>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</si>
  <si>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</si>
  <si>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</si>
  <si>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</si>
  <si>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</si>
  <si>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</si>
  <si>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</si>
  <si>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</si>
  <si>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</si>
  <si>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</si>
  <si>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</si>
  <si>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</si>
  <si>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</si>
  <si>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</si>
  <si>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</si>
  <si>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</si>
  <si>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</si>
  <si>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</si>
  <si>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</si>
  <si>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</si>
  <si>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</si>
  <si>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</si>
  <si>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</si>
  <si>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</si>
  <si>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</si>
  <si>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</si>
  <si>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</si>
  <si>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</si>
  <si>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</si>
  <si>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</si>
  <si>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</si>
  <si>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</si>
  <si>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</si>
  <si>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</si>
  <si>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</si>
  <si>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</si>
  <si>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</si>
  <si>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</si>
  <si>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</si>
  <si>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</si>
  <si>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</si>
  <si>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</si>
  <si>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</si>
  <si>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</si>
  <si>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</si>
  <si>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</si>
  <si>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</si>
  <si>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</si>
  <si>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</si>
  <si>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</si>
  <si>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</si>
  <si>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</si>
  <si>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</si>
  <si>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</si>
  <si>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</si>
  <si>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</si>
  <si>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</si>
  <si>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</si>
  <si>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</si>
  <si>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</si>
  <si>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</si>
  <si>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</si>
  <si>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</si>
  <si>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</si>
  <si>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</si>
  <si>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</si>
  <si>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</si>
  <si>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</si>
  <si>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</si>
  <si>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</si>
  <si>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</si>
  <si>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</si>
  <si>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</si>
  <si>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</si>
  <si>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</si>
  <si>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</si>
  <si>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</si>
  <si>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</si>
  <si>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</si>
  <si>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</si>
  <si>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</si>
  <si>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</si>
  <si>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</si>
  <si>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</si>
  <si>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</si>
  <si>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</si>
  <si>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</si>
  <si>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</si>
  <si>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</si>
  <si>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</si>
  <si>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</si>
  <si>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</si>
  <si>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</si>
  <si>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</si>
  <si>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</si>
  <si>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</si>
  <si>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</si>
  <si>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</si>
  <si>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</si>
  <si>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</si>
  <si>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</si>
  <si>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</si>
  <si>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</si>
  <si>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</si>
  <si>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</si>
  <si>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</si>
  <si>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</si>
  <si>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</si>
  <si>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</si>
  <si>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</si>
  <si>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</si>
  <si>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</si>
  <si>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</si>
  <si>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</si>
  <si>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</si>
  <si>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</si>
  <si>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</si>
  <si>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</si>
  <si>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</si>
  <si>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</si>
  <si>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</si>
  <si>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</si>
  <si>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</si>
  <si>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</si>
  <si>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</si>
  <si>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</si>
  <si>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</si>
  <si>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</si>
  <si>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</si>
  <si>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</si>
  <si>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</si>
  <si>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</si>
  <si>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</si>
  <si>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</si>
  <si>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</si>
  <si>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</si>
  <si>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</si>
  <si>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</si>
  <si>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</si>
  <si>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</si>
  <si>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</si>
  <si>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</si>
  <si>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</si>
  <si>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</si>
  <si>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</si>
  <si>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</si>
  <si>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</si>
  <si>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</si>
  <si>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</si>
  <si>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</si>
  <si>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</si>
  <si>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</si>
  <si>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</si>
  <si>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</si>
  <si>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</si>
  <si>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</si>
  <si>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</si>
  <si>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</si>
  <si>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</si>
  <si>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</si>
  <si>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</si>
  <si>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</si>
  <si>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</si>
  <si>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</si>
  <si>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</si>
  <si>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</si>
  <si>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</si>
  <si>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</si>
  <si>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</si>
  <si>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</si>
  <si>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</si>
  <si>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</si>
  <si>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</si>
  <si>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</si>
  <si>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</si>
  <si>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</si>
  <si>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</si>
  <si>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</si>
  <si>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</si>
  <si>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</si>
  <si>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</si>
  <si>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</si>
  <si>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</si>
  <si>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</si>
  <si>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</si>
  <si>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</si>
  <si>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</si>
  <si>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</si>
  <si>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</si>
  <si>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</si>
  <si>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</si>
  <si>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</si>
  <si>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</si>
  <si>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</si>
  <si>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</si>
  <si>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</si>
  <si>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</si>
  <si>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</si>
  <si>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</si>
  <si>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</si>
  <si>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</si>
  <si>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</si>
  <si>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</si>
  <si>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</si>
  <si>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</si>
  <si>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</si>
  <si>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</si>
  <si>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</si>
  <si>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</si>
  <si>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</si>
  <si>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</si>
  <si>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</si>
  <si>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</si>
  <si>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</si>
  <si>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</si>
  <si>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</si>
  <si>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</si>
  <si>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</si>
  <si>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</si>
  <si>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</si>
  <si>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</si>
  <si>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</si>
  <si>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</si>
  <si>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</si>
  <si>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</si>
  <si>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</si>
  <si>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</si>
  <si>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</si>
  <si>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</si>
  <si>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</si>
  <si>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</si>
  <si>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</si>
  <si>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</si>
  <si>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</si>
  <si>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</si>
  <si>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</si>
  <si>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</si>
  <si>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</si>
  <si>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</si>
  <si>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</si>
  <si>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</si>
  <si>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</si>
  <si>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</si>
  <si>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</si>
  <si>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</si>
  <si>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</si>
  <si>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</si>
  <si>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</si>
  <si>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</si>
  <si>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</si>
  <si>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</si>
  <si>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</si>
  <si>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</si>
  <si>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</si>
  <si>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</si>
  <si>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</si>
  <si>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</si>
  <si>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</si>
  <si>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</si>
  <si>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</si>
  <si>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</si>
  <si>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</si>
  <si>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</si>
  <si>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</si>
  <si>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</si>
  <si>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</si>
  <si>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</si>
  <si>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</si>
  <si>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</si>
  <si>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</si>
  <si>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</si>
  <si>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</si>
  <si>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</si>
  <si>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</si>
  <si>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</si>
  <si>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</si>
  <si>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</si>
  <si>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</si>
  <si>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</si>
  <si>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</si>
  <si>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</si>
  <si>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</si>
  <si>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</si>
  <si>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</si>
  <si>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</si>
  <si>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</si>
  <si>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</si>
  <si>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</si>
  <si>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</si>
  <si>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</si>
  <si>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</si>
  <si>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</si>
  <si>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</si>
  <si>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</si>
  <si>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</si>
  <si>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</si>
  <si>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</si>
  <si>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</si>
  <si>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</si>
  <si>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</si>
  <si>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</si>
  <si>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</si>
  <si>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</si>
  <si>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</si>
  <si>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</si>
  <si>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</si>
  <si>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</si>
  <si>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</si>
  <si>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</si>
  <si>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</si>
  <si>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</si>
  <si>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</si>
  <si>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</si>
  <si>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</si>
  <si>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</si>
  <si>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</si>
  <si>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</si>
  <si>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</si>
  <si>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</si>
  <si>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</si>
  <si>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</si>
  <si>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</si>
  <si>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</si>
  <si>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</si>
  <si>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</si>
  <si>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</si>
  <si>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</si>
  <si>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</si>
  <si>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</si>
  <si>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</si>
  <si>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</si>
  <si>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</si>
  <si>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</si>
  <si>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</si>
  <si>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</si>
  <si>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</si>
  <si>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</si>
  <si>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</si>
  <si>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</si>
  <si>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</si>
  <si>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</si>
  <si>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</si>
  <si>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</si>
  <si>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</si>
  <si>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</si>
  <si>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</si>
  <si>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</si>
  <si>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</si>
  <si>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</si>
  <si>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</si>
  <si>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</si>
  <si>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</si>
  <si>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</si>
  <si>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</si>
  <si>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</si>
  <si>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</si>
  <si>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</si>
  <si>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</si>
  <si>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</si>
  <si>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</si>
  <si>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</si>
  <si>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</si>
  <si>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</si>
  <si>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</si>
  <si>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</si>
  <si>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</si>
  <si>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</si>
  <si>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</si>
  <si>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</si>
  <si>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</si>
  <si>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</si>
  <si>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</si>
  <si>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</si>
  <si>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</si>
  <si>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</si>
  <si>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</si>
  <si>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</si>
  <si>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</si>
  <si>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</si>
  <si>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</si>
  <si>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</si>
  <si>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</si>
  <si>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</si>
  <si>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</si>
  <si>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</si>
  <si>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</si>
  <si>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</si>
  <si>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</si>
  <si>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</si>
  <si>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</si>
  <si>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</si>
  <si>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</si>
  <si>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</si>
  <si>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</si>
  <si>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</si>
  <si>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</si>
  <si>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</si>
  <si>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</si>
  <si>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</si>
  <si>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</si>
  <si>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</si>
  <si>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</si>
  <si>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</si>
  <si>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</si>
  <si>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</si>
  <si>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</si>
  <si>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</si>
  <si>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</si>
  <si>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</si>
  <si>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</si>
  <si>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</si>
  <si>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</si>
  <si>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</si>
  <si>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</si>
  <si>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</si>
  <si>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</si>
  <si>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</si>
  <si>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</si>
  <si>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</si>
  <si>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</si>
  <si>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</si>
  <si>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</si>
  <si>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</si>
  <si>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</si>
  <si>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</si>
  <si>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</si>
  <si>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</si>
  <si>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</si>
  <si>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</si>
  <si>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</si>
  <si>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</si>
  <si>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</si>
  <si>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</si>
  <si>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</si>
  <si>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</si>
  <si>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</si>
  <si>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</si>
  <si>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</si>
  <si>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</si>
  <si>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</si>
  <si>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</si>
  <si>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</si>
  <si>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</si>
  <si>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</si>
  <si>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</si>
  <si>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</si>
  <si>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</si>
  <si>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</si>
  <si>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</si>
  <si>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</si>
  <si>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</si>
  <si>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</si>
  <si>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</si>
  <si>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</si>
  <si>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</si>
  <si>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</si>
  <si>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</si>
  <si>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</si>
  <si>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</si>
  <si>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</si>
  <si>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</si>
  <si>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</si>
  <si>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</si>
  <si>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</si>
  <si>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</si>
  <si>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</si>
  <si>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</si>
  <si>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</si>
  <si>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</si>
  <si>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</si>
  <si>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</si>
  <si>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</si>
  <si>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</si>
  <si>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</si>
  <si>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</si>
  <si>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</si>
  <si>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</si>
  <si>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</si>
  <si>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</si>
  <si>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</si>
  <si>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</si>
  <si>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</si>
  <si>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</si>
  <si>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</si>
  <si>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</si>
  <si>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</si>
  <si>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</si>
  <si>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</si>
  <si>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</si>
  <si>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</si>
  <si>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</si>
  <si>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</si>
  <si>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</si>
  <si>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</si>
  <si>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</si>
  <si>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</si>
  <si>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</si>
  <si>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</si>
  <si>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</si>
  <si>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</si>
  <si>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</si>
  <si>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</si>
  <si>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</si>
  <si>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</si>
  <si>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</si>
  <si>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</si>
  <si>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</si>
  <si>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</si>
  <si>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</si>
  <si>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</si>
  <si>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</si>
  <si>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</si>
  <si>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</si>
  <si>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</si>
  <si>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</si>
  <si>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</si>
  <si>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</si>
  <si>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</si>
  <si>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</si>
  <si>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</si>
  <si>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</si>
  <si>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</si>
  <si>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</si>
  <si>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</si>
  <si>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</si>
  <si>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</si>
  <si>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</si>
  <si>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</si>
  <si>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</si>
  <si>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</si>
  <si>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</si>
  <si>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</si>
  <si>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</si>
  <si>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</si>
  <si>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</si>
  <si>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</si>
  <si>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</si>
  <si>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</si>
  <si>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</si>
  <si>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</si>
  <si>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</si>
  <si>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</si>
  <si>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</si>
  <si>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</si>
  <si>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</si>
  <si>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</si>
  <si>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</si>
  <si>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</si>
  <si>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</si>
  <si>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</si>
  <si>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</si>
  <si>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</si>
  <si>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</si>
  <si>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</si>
  <si>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</si>
  <si>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</si>
  <si>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</si>
  <si>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</si>
  <si>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</si>
  <si>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</si>
  <si>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</si>
  <si>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</si>
  <si>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</si>
  <si>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</si>
  <si>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</si>
  <si>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</si>
  <si>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</si>
  <si>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</si>
  <si>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</si>
  <si>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</si>
  <si>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</si>
  <si>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</si>
  <si>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</si>
  <si>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</si>
  <si>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</si>
  <si>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</si>
  <si>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</si>
  <si>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</si>
  <si>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</si>
  <si>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</si>
  <si>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</si>
  <si>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</si>
  <si>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</si>
  <si>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</si>
  <si>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</si>
  <si>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</si>
  <si>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</si>
  <si>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</si>
  <si>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</si>
  <si>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</si>
  <si>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</si>
  <si>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</si>
  <si>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</si>
  <si>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</si>
  <si>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</si>
  <si>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</si>
  <si>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</si>
  <si>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</si>
  <si>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</si>
  <si>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</si>
  <si>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</si>
  <si>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</si>
  <si>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</si>
  <si>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</si>
  <si>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</si>
  <si>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</si>
  <si>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</si>
  <si>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</si>
  <si>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</si>
  <si>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</si>
  <si>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</si>
  <si>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</si>
  <si>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</si>
  <si>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</si>
  <si>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</si>
  <si>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</si>
  <si>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</si>
  <si>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</si>
  <si>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</si>
  <si>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</si>
  <si>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</si>
  <si>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</si>
  <si>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</si>
  <si>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</si>
  <si>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</si>
  <si>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</si>
  <si>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</si>
  <si>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</si>
  <si>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</si>
  <si>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</si>
  <si>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</si>
  <si>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</si>
  <si>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</si>
  <si>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</si>
  <si>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</si>
  <si>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</si>
  <si>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</si>
  <si>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</si>
  <si>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</si>
  <si>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</si>
  <si>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</si>
  <si>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</si>
  <si>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</si>
  <si>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</si>
  <si>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</si>
  <si>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</si>
  <si>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</si>
  <si>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</si>
  <si>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</si>
  <si>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</si>
  <si>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</si>
  <si>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</si>
  <si>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</si>
  <si>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</si>
  <si>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</si>
  <si>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</si>
  <si>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</si>
  <si>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</si>
  <si>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</si>
  <si>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</si>
  <si>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</si>
  <si>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</si>
  <si>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</si>
  <si>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</si>
  <si>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</si>
  <si>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</si>
  <si>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</si>
  <si>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</si>
  <si>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</si>
  <si>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</si>
  <si>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</si>
  <si>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</si>
  <si>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</si>
  <si>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</si>
  <si>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</si>
  <si>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</si>
  <si>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</si>
  <si>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</si>
  <si>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</si>
  <si>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</si>
  <si>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</si>
  <si>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</si>
  <si>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</si>
  <si>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</si>
  <si>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</si>
  <si>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</si>
  <si>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</si>
  <si>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</si>
  <si>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</si>
  <si>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</si>
  <si>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</si>
  <si>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</si>
  <si>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</si>
  <si>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</si>
  <si>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</si>
  <si>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</si>
  <si>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</si>
  <si>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</si>
  <si>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</si>
  <si>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</si>
  <si>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</si>
  <si>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</si>
  <si>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</si>
  <si>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</si>
  <si>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</si>
  <si>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</si>
  <si>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</si>
  <si>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</si>
  <si>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</si>
  <si>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</si>
  <si>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</si>
  <si>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</si>
  <si>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</si>
  <si>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</si>
  <si>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</si>
  <si>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</si>
  <si>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</si>
  <si>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</si>
  <si>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</si>
  <si>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</si>
  <si>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</si>
  <si>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</si>
  <si>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</si>
  <si>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</si>
  <si>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</si>
  <si>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</si>
  <si>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</si>
  <si>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</si>
  <si>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</si>
  <si>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</si>
  <si>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</si>
  <si>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</si>
  <si>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</si>
  <si>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</si>
  <si>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</si>
  <si>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</si>
  <si>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</si>
  <si>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</si>
  <si>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</si>
  <si>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</si>
  <si>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</si>
  <si>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</si>
  <si>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</si>
  <si>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</si>
  <si>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</si>
  <si>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</si>
  <si>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</si>
  <si>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</si>
  <si>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</si>
  <si>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</si>
  <si>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</si>
  <si>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</si>
  <si>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</si>
  <si>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</si>
  <si>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</si>
  <si>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</si>
  <si>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</si>
  <si>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</si>
  <si>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</si>
  <si>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</si>
  <si>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</si>
  <si>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</si>
  <si>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</si>
  <si>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</si>
  <si>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</si>
  <si>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</si>
  <si>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</si>
  <si>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</si>
  <si>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</si>
  <si>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</si>
  <si>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</si>
  <si>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</si>
  <si>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</si>
  <si>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</si>
  <si>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</si>
  <si>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</si>
  <si>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</si>
  <si>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</si>
  <si>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</si>
  <si>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</si>
  <si>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</si>
  <si>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</si>
  <si>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</si>
  <si>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</si>
  <si>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</si>
  <si>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</si>
  <si>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</si>
  <si>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</si>
  <si>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</si>
  <si>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</si>
  <si>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</si>
  <si>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</si>
  <si>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</si>
  <si>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</si>
  <si>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</si>
  <si>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</si>
  <si>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</si>
  <si>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</si>
  <si>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</si>
  <si>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</si>
  <si>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</si>
  <si>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</si>
  <si>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</si>
  <si>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</si>
  <si>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</si>
  <si>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</si>
  <si>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</si>
  <si>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</si>
  <si>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</si>
  <si>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</si>
  <si>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</si>
  <si>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</si>
  <si>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</si>
  <si>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</si>
  <si>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</si>
  <si>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</si>
  <si>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</si>
  <si>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</si>
  <si>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</si>
  <si>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</si>
  <si>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</si>
  <si>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</si>
  <si>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</si>
  <si>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</si>
  <si>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</si>
  <si>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</si>
  <si>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</si>
  <si>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</si>
  <si>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</si>
  <si>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</si>
  <si>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</si>
  <si>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</si>
  <si>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</si>
  <si>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</si>
  <si>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</si>
  <si>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</si>
  <si>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</si>
  <si>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</si>
  <si>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</si>
  <si>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</si>
  <si>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</si>
  <si>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</si>
  <si>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</si>
  <si>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</si>
  <si>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</si>
  <si>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</si>
  <si>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</si>
  <si>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</si>
  <si>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</si>
  <si>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</si>
  <si>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</si>
  <si>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</si>
  <si>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</si>
  <si>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</si>
  <si>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</si>
  <si>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</si>
  <si>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</si>
  <si>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</si>
  <si>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</si>
  <si>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</si>
  <si>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</si>
  <si>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</si>
  <si>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</si>
  <si>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</si>
  <si>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</si>
  <si>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</si>
  <si>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</si>
  <si>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</si>
  <si>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</si>
  <si>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</si>
  <si>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</si>
  <si>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</si>
  <si>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</si>
  <si>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</si>
  <si>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</si>
  <si>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</si>
  <si>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</si>
  <si>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</si>
  <si>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</si>
  <si>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</si>
  <si>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</si>
  <si>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</si>
  <si>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</si>
  <si>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</si>
  <si>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</si>
  <si>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</si>
  <si>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</si>
  <si>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</si>
  <si>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</si>
  <si>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</si>
  <si>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</si>
  <si>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</si>
  <si>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</si>
  <si>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</si>
  <si>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</si>
  <si>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</si>
  <si>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</si>
  <si>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</si>
  <si>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</si>
  <si>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</si>
  <si>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</si>
  <si>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</si>
  <si>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</si>
  <si>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</si>
  <si>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</si>
  <si>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</si>
  <si>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</si>
  <si>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</si>
  <si>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</si>
  <si>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</si>
  <si>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</si>
  <si>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</si>
  <si>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</si>
  <si>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</si>
  <si>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</si>
  <si>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</si>
  <si>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</si>
  <si>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</si>
  <si>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</si>
  <si>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</si>
  <si>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</si>
  <si>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</si>
  <si>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</si>
  <si>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</si>
  <si>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</si>
  <si>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</si>
  <si>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</si>
  <si>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</si>
  <si>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</si>
  <si>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</si>
  <si>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</si>
  <si>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</si>
  <si>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</si>
  <si>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</si>
  <si>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</si>
  <si>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</si>
  <si>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</si>
  <si>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</si>
  <si>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</si>
  <si>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</si>
  <si>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</si>
  <si>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</si>
  <si>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</si>
  <si>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</si>
  <si>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</si>
  <si>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</si>
  <si>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</si>
  <si>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</si>
  <si>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</si>
  <si>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</si>
  <si>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</si>
  <si>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</si>
  <si>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</si>
  <si>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</si>
  <si>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</si>
  <si>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</si>
  <si>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</si>
  <si>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</si>
  <si>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</si>
  <si>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</si>
  <si>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</si>
  <si>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</si>
  <si>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</si>
  <si>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</si>
  <si>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</si>
  <si>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</si>
  <si>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</si>
  <si>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</si>
  <si>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</si>
  <si>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</si>
  <si>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</si>
  <si>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</si>
  <si>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</si>
  <si>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</si>
  <si>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</si>
  <si>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</si>
  <si>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</si>
  <si>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</si>
  <si>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</si>
  <si>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</si>
  <si>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</si>
  <si>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</si>
  <si>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</si>
  <si>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</si>
  <si>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</si>
  <si>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</si>
  <si>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</si>
  <si>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</si>
  <si>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</si>
  <si>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</si>
  <si>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</si>
  <si>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</si>
  <si>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</si>
  <si>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</si>
  <si>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</si>
  <si>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</si>
  <si>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</si>
  <si>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</si>
  <si>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</si>
  <si>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</si>
  <si>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</si>
  <si>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</si>
  <si>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</si>
  <si>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</si>
  <si>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</si>
  <si>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</si>
  <si>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</si>
  <si>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</si>
  <si>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</si>
  <si>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</si>
  <si>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</si>
  <si>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</si>
  <si>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</si>
  <si>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</si>
  <si>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</si>
  <si>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</si>
  <si>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</si>
  <si>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</si>
  <si>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</si>
  <si>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</si>
  <si>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</si>
  <si>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</si>
  <si>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</si>
  <si>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</si>
  <si>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</si>
  <si>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</si>
  <si>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</si>
  <si>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</si>
  <si>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</si>
  <si>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</si>
  <si>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</si>
  <si>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</si>
  <si>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</si>
  <si>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</si>
  <si>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</si>
  <si>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</si>
  <si>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</si>
  <si>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</si>
  <si>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</si>
  <si>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</si>
  <si>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</si>
  <si>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</si>
  <si>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</si>
  <si>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</si>
  <si>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</si>
  <si>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</si>
  <si>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</si>
  <si>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</si>
  <si>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</si>
  <si>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</si>
  <si>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</si>
  <si>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</si>
  <si>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</si>
  <si>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</si>
  <si>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</si>
  <si>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</si>
  <si>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</si>
  <si>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</si>
  <si>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</si>
  <si>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</si>
  <si>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</si>
  <si>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</si>
  <si>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</si>
  <si>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</si>
  <si>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</si>
  <si>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</si>
  <si>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</si>
  <si>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</si>
  <si>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</si>
  <si>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</si>
  <si>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</si>
  <si>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</si>
  <si>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</si>
  <si>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</si>
  <si>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</si>
  <si>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</si>
  <si>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</si>
  <si>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</si>
  <si>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</si>
  <si>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</si>
  <si>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</si>
  <si>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</si>
  <si>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</si>
  <si>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</si>
  <si>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</si>
  <si>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</si>
  <si>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</si>
  <si>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</si>
  <si>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</si>
  <si>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</si>
  <si>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</si>
  <si>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</si>
  <si>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</si>
  <si>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</si>
  <si>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</si>
  <si>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</si>
  <si>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</si>
  <si>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</si>
  <si>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</si>
  <si>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</si>
  <si>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</si>
  <si>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</si>
  <si>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</si>
  <si>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</si>
  <si>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</si>
  <si>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</si>
  <si>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</si>
  <si>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</si>
  <si>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</si>
  <si>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</si>
  <si>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</si>
  <si>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</si>
  <si>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</si>
  <si>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</si>
  <si>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</si>
  <si>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</si>
  <si>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</si>
  <si>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</si>
  <si>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</si>
  <si>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</si>
  <si>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</si>
  <si>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</si>
  <si>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</si>
  <si>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</si>
  <si>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</si>
  <si>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</si>
  <si>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</si>
  <si>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</si>
  <si>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</si>
  <si>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</si>
  <si>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</si>
  <si>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</si>
  <si>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</si>
  <si>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</si>
  <si>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</si>
  <si>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</si>
  <si>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</si>
  <si>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</si>
  <si>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</si>
  <si>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</si>
  <si>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</si>
  <si>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</si>
  <si>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</si>
  <si>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</si>
  <si>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</si>
  <si>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</si>
  <si>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</si>
  <si>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</si>
  <si>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</si>
  <si>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</si>
  <si>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</si>
  <si>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</si>
  <si>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</si>
  <si>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</si>
  <si>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</si>
  <si>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</si>
  <si>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</si>
  <si>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</si>
  <si>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</si>
  <si>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</si>
  <si>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</si>
  <si>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</si>
  <si>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</si>
  <si>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</si>
  <si>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</si>
  <si>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</si>
  <si>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</si>
  <si>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</si>
  <si>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</si>
  <si>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</si>
  <si>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</si>
  <si>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</si>
  <si>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</si>
  <si>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</si>
  <si>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</si>
  <si>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</si>
  <si>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</si>
  <si>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</si>
  <si>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</si>
  <si>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</si>
  <si>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</si>
  <si>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</si>
  <si>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</si>
  <si>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</si>
  <si>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</si>
  <si>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</si>
  <si>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</si>
  <si>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</si>
  <si>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</si>
  <si>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</si>
  <si>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</si>
  <si>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</si>
  <si>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</si>
  <si>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</si>
  <si>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</si>
  <si>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</si>
  <si>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</si>
  <si>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</si>
  <si>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</si>
  <si>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</si>
  <si>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</si>
  <si>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</si>
  <si>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</si>
  <si>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</si>
  <si>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</si>
  <si>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</si>
  <si>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</si>
  <si>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</si>
  <si>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</si>
  <si>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</si>
  <si>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</si>
  <si>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</si>
  <si>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</si>
  <si>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</si>
  <si>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</si>
  <si>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</si>
  <si>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</si>
  <si>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</si>
  <si>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</si>
  <si>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</si>
  <si>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</si>
  <si>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</si>
  <si>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</si>
  <si>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</si>
  <si>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</si>
  <si>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</si>
  <si>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</si>
  <si>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</si>
  <si>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</si>
  <si>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</si>
  <si>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</si>
  <si>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</si>
  <si>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</si>
  <si>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</si>
  <si>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</si>
  <si>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</si>
  <si>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</si>
  <si>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</si>
  <si>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</si>
  <si>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</si>
  <si>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</si>
  <si>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</si>
  <si>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</si>
  <si>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</si>
  <si>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</si>
  <si>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</si>
  <si>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</si>
  <si>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</si>
  <si>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</si>
  <si>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</si>
  <si>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</si>
  <si>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</si>
  <si>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</si>
  <si>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</si>
  <si>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</si>
  <si>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</si>
  <si>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</si>
  <si>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</si>
  <si>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</si>
  <si>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</si>
  <si>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</si>
  <si>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</si>
  <si>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</si>
  <si>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</si>
  <si>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</si>
  <si>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</si>
  <si>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</si>
  <si>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</si>
  <si>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</si>
  <si>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</si>
  <si>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</si>
  <si>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</si>
  <si>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</si>
  <si>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</si>
  <si>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</si>
  <si>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</si>
  <si>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</si>
  <si>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</si>
  <si>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</si>
  <si>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</si>
  <si>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</si>
  <si>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</si>
  <si>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</si>
  <si>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</si>
  <si>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</si>
  <si>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</si>
  <si>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</si>
  <si>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</si>
  <si>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</si>
  <si>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</si>
  <si>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</si>
  <si>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</si>
  <si>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</si>
  <si>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</si>
  <si>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</si>
  <si>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</si>
  <si>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</si>
  <si>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</si>
  <si>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</si>
  <si>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</si>
  <si>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</si>
  <si>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</si>
  <si>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</si>
  <si>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</si>
  <si>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</si>
  <si>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</si>
  <si>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</si>
  <si>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</si>
  <si>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</si>
  <si>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</si>
  <si>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</si>
  <si>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</si>
  <si>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</si>
  <si>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</si>
  <si>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</si>
  <si>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</si>
  <si>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</si>
  <si>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</si>
  <si>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</si>
  <si>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</si>
  <si>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</si>
  <si>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</si>
  <si>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</si>
  <si>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</si>
  <si>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</si>
  <si>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</si>
  <si>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</si>
  <si>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</si>
  <si>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</si>
  <si>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</si>
  <si>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</si>
  <si>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</si>
  <si>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</si>
  <si>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</si>
  <si>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</si>
  <si>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</si>
  <si>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</si>
  <si>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</si>
  <si>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</si>
  <si>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</si>
  <si>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</si>
  <si>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</si>
  <si>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</si>
  <si>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</si>
  <si>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</si>
  <si>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</si>
  <si>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</si>
  <si>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</si>
  <si>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</si>
  <si>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</si>
  <si>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</si>
  <si>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</si>
  <si>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</si>
  <si>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</si>
  <si>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</si>
  <si>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</si>
  <si>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</si>
  <si>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</si>
  <si>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</si>
  <si>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</si>
  <si>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</si>
  <si>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</si>
  <si>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</si>
  <si>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</si>
  <si>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</si>
  <si>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</si>
  <si>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</si>
  <si>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</si>
  <si>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</si>
  <si>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</si>
  <si>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</si>
  <si>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</si>
  <si>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</si>
  <si>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</si>
  <si>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</si>
  <si>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</si>
  <si>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</si>
  <si>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</si>
  <si>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</si>
  <si>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</si>
  <si>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</si>
  <si>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</si>
  <si>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</si>
  <si>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</si>
  <si>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</si>
  <si>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</si>
  <si>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</si>
  <si>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</si>
  <si>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</si>
  <si>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</si>
  <si>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</si>
  <si>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</si>
  <si>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</si>
  <si>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</si>
  <si>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</si>
  <si>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</si>
  <si>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</si>
  <si>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</si>
  <si>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</si>
  <si>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</si>
  <si>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</si>
  <si>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</si>
  <si>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</si>
  <si>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</si>
  <si>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</si>
  <si>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</si>
  <si>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</si>
  <si>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</si>
  <si>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</si>
  <si>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</si>
  <si>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</si>
  <si>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</si>
  <si>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</si>
  <si>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</si>
  <si>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</si>
  <si>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</si>
  <si>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</si>
  <si>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</si>
  <si>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</si>
  <si>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</si>
  <si>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</si>
  <si>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</si>
  <si>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</si>
  <si>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</si>
  <si>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</si>
  <si>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</si>
  <si>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</si>
  <si>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</si>
  <si>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</si>
  <si>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</si>
  <si>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</si>
  <si>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</si>
  <si>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</si>
  <si>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</si>
  <si>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</si>
  <si>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</si>
  <si>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</si>
  <si>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</si>
  <si>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</si>
  <si>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</si>
  <si>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</si>
  <si>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</si>
  <si>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</si>
  <si>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</si>
  <si>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</si>
  <si>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</si>
  <si>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</si>
  <si>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</si>
  <si>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</si>
  <si>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</si>
  <si>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</si>
  <si>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</si>
  <si>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</si>
  <si>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</si>
  <si>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</si>
  <si>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</si>
  <si>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</si>
  <si>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</si>
  <si>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</si>
  <si>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</si>
  <si>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</si>
  <si>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</si>
  <si>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</si>
  <si>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</si>
  <si>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</si>
  <si>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</si>
  <si>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</si>
  <si>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</si>
  <si>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</si>
  <si>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</si>
  <si>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</si>
  <si>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</si>
  <si>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</si>
  <si>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</si>
  <si>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</si>
  <si>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</si>
  <si>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</si>
  <si>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</si>
  <si>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</si>
  <si>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</si>
  <si>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</si>
  <si>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</si>
  <si>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</si>
  <si>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</si>
  <si>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</si>
  <si>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</si>
  <si>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</si>
  <si>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</si>
  <si>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</si>
  <si>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</si>
  <si>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</si>
  <si>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</si>
  <si>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</si>
  <si>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</si>
  <si>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</si>
  <si>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</si>
  <si>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</si>
  <si>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</si>
  <si>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</si>
  <si>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</si>
  <si>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</si>
  <si>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</si>
  <si>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</si>
  <si>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</si>
  <si>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</si>
  <si>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</si>
  <si>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</si>
  <si>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</si>
  <si>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</si>
  <si>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</si>
  <si>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</si>
  <si>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</si>
  <si>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</si>
  <si>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</si>
  <si>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</si>
  <si>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</si>
  <si>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</si>
  <si>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</si>
  <si>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</si>
  <si>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</si>
  <si>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</si>
  <si>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</si>
  <si>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</si>
  <si>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</si>
  <si>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</si>
  <si>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</si>
  <si>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</si>
  <si>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</si>
  <si>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</si>
  <si>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</si>
  <si>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</si>
  <si>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</si>
  <si>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</si>
  <si>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</si>
  <si>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</si>
  <si>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</si>
  <si>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</si>
  <si>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</si>
  <si>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</si>
  <si>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</si>
  <si>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</si>
  <si>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</si>
  <si>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</si>
  <si>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</si>
  <si>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</si>
  <si>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</si>
  <si>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</si>
  <si>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</si>
  <si>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</si>
  <si>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</si>
  <si>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</si>
  <si>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</si>
  <si>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</si>
  <si>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</si>
  <si>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</si>
  <si>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</si>
  <si>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</si>
  <si>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</si>
  <si>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</si>
  <si>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</si>
  <si>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</si>
  <si>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</si>
  <si>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</si>
  <si>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</si>
  <si>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</si>
  <si>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</si>
  <si>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</si>
  <si>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</si>
  <si>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</si>
  <si>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</si>
  <si>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</si>
  <si>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</si>
  <si>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</si>
  <si>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</si>
  <si>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</si>
  <si>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</si>
  <si>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</si>
  <si>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</si>
  <si>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</si>
  <si>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</si>
  <si>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</si>
  <si>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</si>
  <si>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</si>
  <si>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</si>
  <si>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</si>
  <si>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</si>
  <si>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</si>
  <si>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</si>
  <si>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</si>
  <si>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</si>
  <si>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</si>
  <si>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</si>
  <si>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</si>
  <si>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</si>
  <si>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</si>
  <si>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</si>
  <si>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</si>
  <si>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</si>
  <si>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</si>
  <si>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</si>
  <si>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</si>
  <si>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</si>
  <si>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</si>
  <si>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</si>
  <si>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</si>
  <si>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</si>
  <si>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</si>
  <si>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</si>
  <si>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</si>
  <si>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</si>
  <si>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</si>
  <si>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</si>
  <si>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</si>
  <si>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</si>
  <si>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</si>
  <si>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</si>
  <si>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</si>
  <si>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</si>
  <si>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</si>
  <si>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</si>
  <si>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</si>
  <si>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</si>
  <si>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</si>
  <si>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</si>
  <si>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</si>
  <si>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</si>
  <si>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</si>
  <si>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</si>
  <si>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</si>
  <si>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</si>
  <si>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</si>
  <si>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</si>
  <si>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</si>
  <si>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</si>
  <si>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</si>
  <si>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</si>
  <si>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</si>
  <si>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</si>
  <si>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</si>
  <si>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</si>
  <si>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</si>
  <si>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</si>
  <si>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</si>
  <si>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</si>
  <si>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</si>
  <si>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</si>
  <si>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</si>
  <si>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</si>
  <si>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</si>
  <si>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</si>
  <si>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</si>
  <si>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</si>
  <si>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</si>
  <si>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</si>
  <si>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</si>
  <si>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</si>
  <si>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</si>
  <si>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</si>
  <si>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</si>
  <si>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</si>
  <si>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</si>
  <si>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</si>
  <si>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</si>
  <si>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</si>
  <si>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</si>
  <si>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</si>
  <si>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</si>
  <si>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</si>
  <si>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</si>
  <si>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</si>
  <si>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</si>
  <si>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</si>
  <si>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</si>
  <si>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</si>
  <si>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</si>
  <si>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</si>
  <si>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</si>
  <si>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</si>
  <si>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</si>
  <si>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</si>
  <si>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</si>
  <si>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</si>
  <si>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</si>
  <si>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</si>
  <si>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</si>
  <si>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</si>
  <si>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</si>
  <si>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</si>
  <si>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</si>
  <si>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</si>
  <si>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</si>
  <si>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</si>
  <si>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</si>
  <si>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</si>
  <si>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</si>
  <si>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</si>
  <si>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</si>
  <si>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</si>
  <si>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</si>
  <si>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</si>
  <si>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</si>
  <si>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</si>
  <si>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</si>
  <si>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</si>
  <si>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</si>
  <si>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</si>
  <si>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</si>
  <si>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</si>
  <si>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</si>
  <si>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</si>
  <si>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</si>
  <si>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</si>
  <si>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</si>
  <si>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</si>
  <si>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</si>
  <si>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</si>
  <si>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</si>
  <si>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</si>
  <si>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</si>
  <si>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</si>
  <si>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</si>
  <si>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</si>
  <si>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</si>
  <si>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</si>
  <si>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</si>
  <si>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</si>
  <si>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</si>
  <si>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</si>
  <si>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</si>
  <si>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</si>
  <si>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</si>
  <si>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</si>
  <si>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</si>
  <si>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</si>
  <si>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</si>
  <si>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</si>
  <si>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</si>
  <si>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</si>
  <si>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</si>
  <si>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</si>
  <si>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</si>
  <si>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</si>
  <si>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</si>
  <si>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</si>
  <si>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</si>
  <si>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</si>
  <si>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</si>
  <si>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</si>
  <si>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</si>
  <si>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</si>
  <si>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</si>
  <si>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</si>
  <si>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</si>
  <si>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</si>
  <si>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</si>
  <si>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</si>
  <si>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</si>
  <si>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</si>
  <si>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</si>
  <si>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</si>
  <si>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</si>
  <si>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</si>
  <si>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</si>
  <si>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</si>
  <si>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</si>
  <si>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</si>
  <si>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</si>
  <si>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</si>
  <si>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</si>
  <si>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</si>
  <si>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</si>
  <si>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</si>
  <si>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</si>
  <si>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</si>
  <si>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</si>
  <si>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</si>
  <si>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</si>
  <si>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</si>
  <si>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</si>
  <si>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</si>
  <si>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</si>
  <si>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</si>
  <si>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</si>
  <si>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</si>
  <si>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</si>
  <si>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</si>
  <si>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</si>
  <si>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</si>
  <si>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</si>
  <si>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</si>
  <si>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</si>
  <si>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</si>
  <si>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</si>
  <si>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</si>
  <si>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</si>
  <si>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</si>
  <si>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</si>
  <si>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</si>
  <si>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</si>
  <si>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</si>
  <si>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</si>
  <si>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</si>
  <si>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</si>
  <si>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</si>
  <si>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</si>
  <si>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</si>
  <si>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</si>
  <si>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</si>
  <si>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</si>
  <si>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</si>
  <si>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</si>
  <si>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</si>
  <si>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</si>
  <si>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</si>
  <si>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</si>
  <si>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</si>
  <si>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</si>
  <si>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</si>
  <si>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</si>
  <si>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</si>
  <si>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</si>
  <si>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</si>
  <si>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</si>
  <si>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</si>
  <si>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</si>
  <si>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</si>
  <si>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</si>
  <si>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</si>
  <si>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</si>
  <si>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</si>
  <si>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</si>
  <si>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</si>
  <si>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</si>
  <si>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</si>
  <si>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</si>
  <si>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</si>
  <si>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</si>
  <si>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</si>
  <si>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</si>
  <si>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</si>
  <si>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</si>
  <si>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</si>
  <si>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</si>
  <si>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</si>
  <si>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</si>
  <si>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</si>
  <si>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</si>
  <si>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</si>
  <si>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</si>
  <si>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</si>
  <si>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</si>
  <si>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</si>
  <si>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</si>
  <si>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</si>
  <si>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</si>
  <si>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</si>
  <si>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</si>
  <si>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</si>
  <si>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</si>
  <si>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</si>
  <si>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</si>
  <si>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</si>
  <si>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</si>
  <si>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</si>
  <si>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</si>
  <si>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</si>
  <si>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</si>
  <si>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</si>
  <si>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</si>
  <si>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</si>
  <si>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</si>
  <si>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</si>
  <si>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</si>
  <si>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</si>
  <si>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</si>
  <si>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</si>
  <si>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</si>
  <si>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</si>
  <si>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</si>
  <si>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</si>
  <si>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</si>
  <si>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</si>
  <si>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</si>
  <si>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</si>
  <si>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</si>
  <si>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</si>
  <si>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</si>
  <si>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</si>
  <si>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</si>
  <si>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</si>
  <si>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</si>
  <si>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</si>
  <si>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</si>
  <si>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</si>
  <si>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</si>
  <si>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</si>
  <si>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</si>
  <si>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</si>
  <si>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</si>
  <si>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</si>
  <si>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</si>
  <si>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</si>
  <si>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</si>
  <si>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</si>
  <si>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</si>
  <si>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</si>
  <si>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</si>
  <si>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</si>
  <si>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</si>
  <si>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</si>
  <si>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</si>
  <si>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</si>
  <si>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</si>
  <si>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</si>
  <si>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</si>
  <si>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</si>
  <si>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</si>
  <si>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</si>
  <si>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</si>
  <si>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</si>
  <si>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</si>
  <si>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</si>
  <si>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</si>
  <si>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</si>
  <si>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</si>
  <si>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</si>
  <si>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</si>
  <si>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</si>
  <si>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</si>
  <si>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</si>
  <si>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</si>
  <si>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</si>
  <si>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</si>
  <si>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</si>
  <si>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</si>
  <si>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</si>
  <si>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</si>
  <si>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</si>
  <si>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</si>
  <si>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</si>
  <si>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</si>
  <si>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</si>
  <si>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</si>
  <si>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</si>
  <si>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</si>
  <si>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</si>
  <si>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</si>
  <si>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</si>
  <si>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</si>
  <si>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</si>
  <si>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</si>
  <si>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</si>
  <si>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</si>
  <si>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</si>
  <si>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</si>
  <si>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</si>
  <si>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</si>
  <si>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</si>
  <si>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</si>
  <si>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</si>
  <si>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</si>
  <si>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</si>
  <si>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</si>
  <si>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</si>
  <si>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</si>
  <si>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</si>
  <si>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</si>
  <si>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</si>
  <si>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</si>
  <si>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</si>
  <si>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</si>
  <si>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</si>
  <si>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</si>
  <si>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</si>
  <si>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</si>
  <si>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</si>
  <si>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</si>
  <si>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</si>
  <si>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</si>
  <si>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</si>
  <si>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</si>
  <si>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</si>
  <si>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</si>
  <si>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</si>
  <si>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</si>
  <si>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</si>
  <si>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</si>
  <si>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</si>
  <si>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</si>
  <si>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</si>
  <si>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</si>
  <si>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</si>
  <si>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</si>
  <si>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</si>
  <si>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</si>
  <si>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</si>
  <si>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</si>
  <si>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</si>
  <si>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</si>
  <si>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</si>
  <si>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</si>
  <si>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</si>
  <si>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</si>
  <si>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</si>
  <si>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</si>
  <si>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</si>
  <si>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</si>
  <si>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</si>
  <si>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</si>
  <si>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</si>
  <si>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</si>
  <si>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</si>
  <si>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</si>
  <si>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</si>
  <si>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</si>
  <si>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</si>
  <si>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</si>
  <si>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</si>
  <si>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</si>
  <si>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</si>
  <si>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</si>
  <si>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</si>
  <si>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</si>
  <si>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</si>
  <si>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</si>
  <si>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</si>
  <si>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</si>
  <si>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</si>
  <si>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</si>
  <si>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</si>
  <si>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</si>
  <si>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</si>
  <si>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</si>
  <si>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</si>
  <si>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</si>
  <si>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</si>
  <si>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</si>
  <si>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</si>
  <si>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</si>
  <si>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</si>
  <si>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</si>
  <si>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</si>
  <si>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</si>
  <si>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</si>
  <si>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</si>
  <si>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</si>
  <si>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</si>
  <si>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</si>
  <si>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</si>
  <si>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</si>
  <si>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</si>
  <si>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</si>
  <si>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</si>
  <si>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</si>
  <si>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</si>
  <si>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</si>
  <si>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</si>
  <si>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</si>
  <si>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</si>
  <si>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</si>
  <si>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</si>
  <si>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</si>
  <si>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</si>
  <si>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</si>
  <si>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</si>
  <si>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</si>
  <si>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</si>
  <si>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</si>
  <si>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</si>
  <si>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</si>
  <si>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</si>
  <si>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</si>
  <si>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</si>
  <si>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</si>
  <si>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</si>
  <si>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</si>
  <si>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</si>
  <si>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</si>
  <si>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</si>
  <si>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</si>
  <si>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</si>
  <si>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</si>
  <si>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</si>
  <si>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</si>
  <si>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</si>
  <si>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</si>
  <si>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</si>
  <si>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</si>
  <si>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</si>
  <si>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</si>
  <si>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</si>
  <si>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</si>
  <si>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</si>
  <si>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</si>
  <si>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</si>
  <si>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</si>
  <si>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</si>
  <si>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</si>
  <si>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</si>
  <si>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</si>
  <si>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</si>
  <si>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</si>
  <si>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</si>
  <si>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</si>
  <si>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</si>
  <si>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</si>
  <si>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</si>
  <si>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</si>
  <si>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</si>
  <si>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</si>
  <si>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</si>
  <si>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</si>
  <si>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</si>
  <si>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</si>
  <si>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</si>
  <si>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</si>
  <si>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</si>
  <si>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</si>
  <si>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</si>
  <si>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</si>
  <si>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</si>
  <si>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</si>
  <si>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</si>
  <si>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</si>
  <si>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</si>
  <si>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</si>
  <si>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</si>
  <si>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</si>
  <si>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</si>
  <si>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</si>
  <si>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</si>
  <si>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</si>
  <si>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</si>
  <si>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</si>
  <si>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</si>
  <si>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</si>
  <si>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</si>
  <si>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</si>
  <si>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</si>
  <si>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</si>
  <si>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</si>
  <si>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</si>
  <si>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</si>
  <si>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</si>
  <si>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</si>
  <si>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</si>
  <si>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</si>
  <si>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</si>
  <si>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</si>
  <si>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</si>
  <si>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</si>
  <si>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</si>
  <si>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</si>
  <si>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</si>
  <si>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</si>
  <si>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</si>
  <si>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</si>
  <si>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</si>
  <si>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</si>
  <si>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</si>
  <si>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</si>
  <si>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</si>
  <si>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</si>
  <si>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</si>
  <si>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</si>
  <si>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</si>
  <si>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</si>
  <si>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</si>
  <si>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</si>
  <si>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</si>
  <si>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</si>
  <si>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</si>
  <si>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</si>
  <si>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</si>
  <si>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</si>
  <si>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</si>
  <si>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</si>
  <si>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</si>
  <si>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</si>
  <si>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</si>
  <si>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</si>
  <si>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</si>
  <si>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</si>
  <si>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</si>
  <si>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</si>
  <si>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</si>
  <si>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</si>
  <si>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</si>
  <si>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</si>
  <si>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</si>
  <si>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</si>
  <si>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</si>
  <si>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</si>
  <si>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</si>
  <si>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</si>
  <si>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</si>
  <si>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</si>
  <si>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</si>
  <si>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</si>
  <si>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</si>
  <si>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</si>
  <si>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</si>
  <si>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</si>
  <si>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</si>
  <si>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</si>
  <si>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</si>
  <si>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</si>
  <si>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</si>
  <si>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</si>
  <si>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</si>
  <si>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</si>
  <si>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</si>
  <si>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</si>
  <si>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</si>
  <si>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</si>
  <si>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</si>
  <si>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</si>
  <si>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</si>
  <si>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</si>
  <si>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</si>
  <si>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</si>
  <si>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</si>
  <si>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</si>
  <si>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</si>
  <si>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</si>
  <si>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</si>
  <si>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</si>
  <si>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</si>
  <si>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</si>
  <si>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</si>
  <si>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</si>
  <si>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</si>
  <si>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</si>
  <si>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</si>
  <si>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</si>
  <si>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</si>
  <si>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</si>
  <si>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</si>
  <si>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</si>
  <si>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</si>
  <si>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</si>
  <si>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</si>
  <si>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</si>
  <si>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</si>
  <si>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</si>
  <si>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</si>
  <si>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</si>
  <si>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</si>
  <si>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</si>
  <si>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</si>
  <si>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</si>
  <si>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</si>
  <si>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</si>
  <si>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</si>
  <si>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</si>
  <si>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</si>
  <si>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</si>
  <si>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</si>
  <si>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</si>
  <si>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</si>
  <si>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</si>
  <si>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</si>
  <si>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</si>
  <si>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</si>
  <si>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</si>
  <si>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</si>
  <si>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</si>
  <si>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</si>
  <si>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</si>
  <si>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</si>
  <si>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</si>
  <si>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</si>
  <si>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</si>
  <si>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</si>
  <si>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</si>
  <si>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</si>
  <si>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</si>
  <si>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</si>
  <si>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</si>
  <si>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</si>
  <si>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</si>
  <si>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</si>
  <si>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</si>
  <si>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</si>
  <si>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</si>
  <si>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</si>
  <si>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</si>
  <si>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</si>
  <si>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</si>
  <si>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</si>
  <si>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</si>
  <si>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</si>
  <si>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</si>
  <si>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</si>
  <si>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</si>
  <si>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</si>
  <si>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</si>
  <si>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</si>
  <si>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</si>
  <si>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</si>
  <si>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</si>
  <si>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</si>
  <si>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</si>
  <si>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</si>
  <si>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</si>
  <si>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</si>
  <si>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</si>
  <si>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</si>
  <si>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</si>
  <si>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</si>
  <si>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</si>
  <si>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</si>
  <si>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</si>
  <si>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</si>
  <si>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</si>
  <si>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</si>
  <si>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</si>
  <si>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</si>
  <si>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</si>
  <si>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</si>
  <si>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</si>
  <si>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</si>
  <si>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</si>
  <si>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</si>
  <si>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</si>
  <si>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</si>
  <si>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</si>
  <si>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</si>
  <si>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</si>
  <si>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</si>
  <si>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</si>
  <si>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</si>
  <si>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</si>
  <si>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</si>
  <si>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</si>
  <si>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</si>
  <si>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</si>
  <si>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</si>
  <si>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</si>
  <si>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</si>
  <si>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</si>
  <si>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</si>
  <si>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</si>
  <si>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</si>
  <si>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</si>
  <si>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</si>
  <si>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</si>
  <si>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</si>
  <si>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</si>
  <si>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</si>
  <si>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</si>
  <si>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</si>
  <si>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</si>
  <si>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</si>
  <si>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</si>
  <si>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</si>
  <si>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</si>
  <si>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</si>
  <si>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</si>
  <si>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</si>
  <si>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</si>
  <si>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</si>
  <si>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</si>
  <si>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</si>
  <si>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</si>
  <si>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</si>
  <si>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</si>
  <si>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</si>
  <si>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</si>
  <si>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</si>
  <si>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</si>
  <si>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</si>
  <si>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</si>
  <si>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</si>
  <si>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</si>
  <si>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</si>
  <si>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</si>
  <si>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</si>
  <si>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</si>
  <si>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</si>
  <si>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</si>
  <si>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</si>
  <si>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</si>
  <si>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</si>
  <si>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</si>
  <si>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</si>
  <si>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</si>
  <si>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</si>
  <si>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</si>
  <si>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</si>
  <si>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</si>
  <si>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</si>
  <si>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</si>
  <si>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</si>
  <si>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</si>
  <si>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</si>
  <si>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</si>
  <si>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</si>
  <si>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</si>
  <si>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</si>
  <si>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</si>
  <si>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</si>
  <si>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</si>
  <si>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</si>
  <si>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</si>
  <si>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</si>
  <si>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</si>
  <si>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</si>
  <si>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</si>
  <si>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</si>
  <si>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</si>
  <si>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</si>
  <si>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</si>
  <si>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</si>
  <si>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</si>
  <si>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</si>
  <si>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</si>
  <si>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</si>
  <si>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</si>
  <si>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</si>
  <si>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</si>
  <si>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</si>
  <si>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</si>
  <si>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</si>
  <si>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</si>
  <si>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</si>
  <si>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</si>
  <si>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</si>
  <si>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</si>
  <si>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</si>
  <si>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</si>
  <si>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</si>
  <si>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</si>
  <si>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</si>
  <si>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</si>
  <si>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</si>
  <si>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</si>
  <si>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</si>
  <si>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</si>
  <si>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</si>
  <si>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</si>
  <si>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</si>
  <si>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</si>
  <si>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</si>
  <si>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</si>
  <si>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</si>
  <si>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</si>
  <si>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</si>
  <si>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</si>
  <si>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</si>
  <si>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</si>
  <si>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</si>
  <si>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</si>
  <si>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</si>
  <si>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</si>
  <si>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</si>
  <si>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</si>
  <si>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</si>
  <si>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</si>
  <si>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</si>
  <si>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</si>
  <si>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</si>
  <si>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</si>
  <si>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</si>
  <si>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</si>
  <si>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</si>
  <si>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</si>
  <si>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</si>
  <si>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</si>
  <si>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</si>
  <si>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</si>
  <si>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</si>
  <si>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</si>
  <si>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</si>
  <si>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</si>
  <si>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</si>
  <si>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</si>
  <si>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</si>
  <si>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</si>
  <si>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</si>
  <si>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</si>
  <si>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</si>
  <si>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</si>
  <si>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</si>
  <si>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</si>
  <si>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</si>
  <si>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</si>
  <si>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</si>
  <si>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</si>
  <si>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</si>
  <si>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</si>
  <si>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</si>
  <si>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</si>
  <si>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</si>
  <si>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</si>
  <si>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</si>
  <si>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</si>
  <si>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</si>
  <si>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</si>
  <si>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</si>
  <si>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</si>
  <si>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</si>
  <si>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</si>
  <si>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</si>
  <si>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</si>
  <si>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</si>
  <si>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</si>
  <si>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</si>
  <si>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</si>
  <si>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</si>
  <si>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</si>
  <si>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</si>
  <si>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</si>
  <si>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</si>
  <si>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</si>
  <si>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</si>
  <si>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</si>
  <si>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</si>
  <si>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</si>
  <si>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</si>
  <si>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</si>
  <si>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</si>
  <si>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</si>
  <si>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</si>
  <si>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</si>
  <si>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</si>
  <si>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</si>
  <si>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</si>
  <si>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</si>
  <si>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</si>
  <si>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</si>
  <si>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</si>
  <si>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</si>
  <si>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</si>
  <si>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</si>
  <si>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</si>
  <si>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</si>
  <si>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</si>
  <si>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</si>
  <si>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</si>
  <si>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</si>
  <si>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</si>
  <si>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</si>
  <si>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</si>
  <si>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</si>
  <si>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</si>
  <si>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</si>
  <si>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</si>
  <si>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</si>
  <si>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</si>
  <si>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</si>
  <si>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</si>
  <si>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</si>
  <si>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</si>
  <si>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</si>
  <si>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</si>
  <si>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</si>
  <si>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</si>
  <si>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</si>
  <si>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</si>
  <si>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</si>
  <si>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</si>
  <si>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</si>
  <si>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</si>
  <si>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</si>
  <si>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</si>
  <si>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</si>
  <si>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</si>
  <si>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</si>
  <si>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</si>
  <si>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</si>
  <si>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</si>
  <si>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</si>
  <si>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</si>
  <si>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</si>
  <si>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</si>
  <si>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</si>
  <si>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</si>
  <si>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</si>
  <si>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</si>
  <si>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</si>
  <si>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</si>
  <si>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</si>
  <si>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</si>
  <si>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</si>
  <si>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</si>
  <si>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</si>
  <si>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</si>
  <si>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</si>
  <si>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</si>
  <si>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</si>
  <si>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</si>
  <si>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</si>
  <si>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</si>
  <si>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</si>
  <si>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</si>
  <si>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</si>
  <si>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</si>
  <si>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</si>
  <si>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</si>
  <si>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</si>
  <si>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</si>
  <si>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</si>
  <si>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</si>
  <si>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</si>
  <si>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</si>
  <si>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</si>
  <si>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</si>
  <si>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</si>
  <si>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</si>
  <si>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</si>
  <si>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</si>
  <si>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</si>
  <si>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</si>
  <si>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</si>
  <si>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</si>
  <si>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</si>
  <si>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</si>
  <si>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</si>
  <si>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</si>
  <si>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</si>
  <si>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</si>
  <si>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</si>
  <si>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</si>
  <si>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</si>
  <si>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</si>
  <si>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</si>
  <si>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</si>
  <si>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</si>
  <si>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</si>
  <si>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</si>
  <si>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</si>
  <si>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</si>
  <si>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</si>
  <si>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</si>
  <si>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</si>
  <si>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</si>
  <si>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</si>
  <si>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</si>
  <si>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</si>
  <si>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</si>
  <si>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</si>
  <si>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</si>
  <si>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</si>
  <si>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</si>
  <si>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</si>
  <si>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</si>
  <si>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</si>
  <si>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</si>
  <si>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</si>
  <si>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</si>
  <si>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</si>
  <si>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</si>
  <si>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</si>
  <si>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</si>
  <si>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</si>
  <si>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</si>
  <si>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</si>
  <si>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</si>
  <si>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</si>
  <si>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</si>
  <si>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</si>
  <si>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</si>
  <si>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</si>
  <si>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</si>
  <si>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</si>
  <si>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</si>
  <si>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</si>
  <si>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</si>
  <si>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</si>
  <si>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</si>
  <si>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</si>
  <si>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</si>
  <si>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</si>
  <si>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</si>
  <si>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</si>
  <si>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</si>
  <si>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</si>
  <si>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</si>
  <si>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</si>
  <si>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</si>
  <si>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</si>
  <si>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</si>
  <si>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</si>
  <si>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</si>
  <si>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</si>
  <si>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</si>
  <si>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</si>
  <si>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</si>
  <si>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</si>
  <si>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</si>
  <si>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</si>
  <si>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</si>
  <si>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</si>
  <si>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</si>
  <si>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</si>
  <si>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</si>
  <si>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</si>
  <si>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</si>
  <si>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</si>
  <si>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</si>
  <si>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</si>
  <si>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</si>
  <si>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</si>
  <si>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</si>
  <si>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</si>
  <si>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</si>
  <si>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</si>
  <si>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</si>
  <si>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</si>
  <si>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</si>
  <si>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</si>
  <si>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</si>
  <si>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</si>
  <si>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</si>
  <si>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</si>
  <si>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</si>
  <si>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</si>
  <si>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</si>
  <si>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</si>
  <si>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</si>
  <si>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</si>
  <si>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</si>
  <si>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</si>
  <si>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</si>
  <si>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</si>
  <si>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</si>
  <si>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</si>
  <si>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</si>
  <si>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</si>
  <si>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</si>
  <si>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</si>
  <si>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</si>
  <si>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</si>
  <si>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</si>
  <si>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</si>
  <si>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</si>
  <si>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</si>
  <si>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</si>
  <si>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</si>
  <si>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</si>
  <si>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</si>
  <si>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</si>
  <si>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</si>
  <si>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</si>
  <si>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</si>
  <si>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</si>
  <si>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</si>
  <si>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</si>
  <si>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</si>
  <si>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</si>
  <si>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</si>
  <si>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</si>
  <si>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</si>
  <si>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</si>
  <si>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</si>
  <si>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</si>
  <si>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</si>
  <si>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</si>
  <si>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</si>
  <si>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</si>
  <si>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</si>
  <si>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</si>
  <si>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</si>
  <si>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</si>
  <si>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</si>
  <si>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</si>
  <si>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</si>
  <si>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</si>
  <si>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</si>
  <si>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</si>
  <si>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</si>
  <si>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</si>
  <si>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</si>
  <si>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</si>
  <si>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</si>
  <si>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</si>
  <si>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</si>
  <si>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</si>
  <si>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</si>
  <si>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</si>
  <si>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</si>
  <si>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</si>
  <si>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</si>
  <si>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</si>
  <si>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</si>
  <si>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</si>
  <si>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</si>
  <si>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</si>
  <si>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</si>
  <si>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</si>
  <si>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</si>
  <si>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</si>
  <si>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</si>
  <si>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</si>
  <si>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</si>
  <si>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</si>
  <si>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</si>
  <si>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</si>
  <si>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</si>
  <si>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</si>
  <si>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</si>
  <si>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</si>
  <si>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</si>
  <si>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</si>
  <si>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</si>
  <si>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</si>
  <si>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</si>
  <si>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</si>
  <si>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</si>
  <si>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</si>
  <si>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</si>
  <si>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</si>
  <si>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</si>
  <si>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</si>
  <si>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</si>
  <si>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</si>
  <si>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</si>
  <si>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</si>
  <si>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</si>
  <si>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</si>
  <si>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</si>
  <si>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</si>
  <si>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</si>
  <si>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</si>
  <si>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</si>
  <si>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</si>
  <si>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</si>
  <si>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</si>
  <si>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</si>
  <si>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</si>
  <si>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</si>
  <si>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</si>
  <si>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</si>
  <si>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</si>
  <si>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</si>
  <si>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</si>
  <si>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</si>
  <si>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</si>
  <si>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</si>
  <si>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</si>
  <si>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</si>
  <si>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</si>
  <si>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</si>
  <si>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</si>
  <si>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</si>
  <si>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</si>
  <si>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</si>
  <si>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</si>
  <si>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</si>
  <si>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</si>
  <si>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</si>
  <si>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</si>
  <si>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</si>
  <si>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</si>
  <si>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</si>
  <si>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</si>
  <si>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</si>
  <si>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</si>
  <si>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</si>
  <si>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</si>
  <si>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</si>
  <si>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</si>
  <si>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</si>
  <si>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</si>
  <si>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</si>
  <si>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</si>
  <si>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</si>
  <si>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</si>
  <si>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</si>
  <si>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</si>
  <si>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</si>
  <si>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</si>
  <si>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</si>
  <si>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</si>
  <si>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</si>
  <si>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</si>
  <si>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</si>
  <si>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</si>
  <si>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</si>
  <si>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</si>
  <si>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</si>
  <si>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</si>
  <si>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</si>
  <si>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</si>
  <si>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</si>
  <si>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</si>
  <si>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</si>
  <si>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</si>
  <si>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</si>
  <si>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</si>
  <si>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</si>
  <si>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</si>
  <si>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</si>
  <si>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</si>
  <si>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</si>
  <si>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</si>
  <si>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</si>
  <si>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</si>
  <si>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</si>
  <si>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</si>
  <si>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</si>
  <si>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</si>
  <si>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</si>
  <si>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</si>
  <si>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</si>
  <si>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</si>
  <si>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</si>
  <si>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</si>
  <si>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</si>
  <si>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</si>
  <si>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</si>
  <si>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</si>
  <si>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</si>
  <si>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</si>
  <si>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</si>
  <si>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</si>
  <si>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</si>
  <si>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</si>
  <si>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</si>
  <si>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</si>
  <si>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</si>
  <si>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</si>
  <si>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</si>
  <si>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</si>
  <si>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</si>
  <si>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</si>
  <si>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</si>
  <si>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</si>
  <si>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</si>
  <si>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</si>
  <si>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</si>
  <si>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</si>
  <si>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</si>
  <si>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</si>
  <si>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</si>
  <si>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</si>
  <si>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</si>
  <si>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</si>
  <si>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</si>
  <si>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</si>
  <si>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</si>
  <si>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</si>
  <si>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</si>
  <si>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</si>
  <si>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</si>
  <si>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</si>
  <si>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</si>
  <si>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</si>
  <si>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</si>
  <si>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</si>
  <si>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</si>
  <si>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</si>
  <si>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</si>
  <si>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</si>
  <si>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</si>
  <si>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</si>
  <si>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</si>
  <si>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</si>
  <si>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</si>
  <si>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</si>
  <si>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</si>
  <si>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</si>
  <si>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</si>
  <si>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</si>
  <si>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</si>
  <si>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</si>
  <si>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</si>
  <si>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</si>
  <si>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</si>
  <si>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</si>
  <si>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</si>
  <si>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</si>
  <si>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</si>
  <si>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</si>
  <si>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</si>
  <si>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</si>
  <si>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</si>
  <si>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</si>
  <si>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</si>
  <si>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</si>
  <si>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</si>
  <si>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</si>
  <si>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</si>
  <si>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</si>
  <si>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</si>
  <si>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</si>
  <si>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</si>
  <si>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</si>
  <si>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</si>
  <si>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</si>
  <si>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</si>
  <si>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</si>
  <si>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</si>
  <si>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</si>
  <si>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</si>
  <si>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</si>
  <si>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</si>
  <si>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</si>
  <si>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</si>
  <si>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</si>
  <si>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</si>
  <si>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</si>
  <si>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</si>
  <si>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</si>
  <si>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</si>
  <si>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</si>
  <si>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</si>
  <si>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</si>
  <si>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</si>
  <si>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</si>
  <si>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</si>
  <si>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</si>
  <si>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</si>
  <si>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</si>
  <si>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</si>
  <si>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</si>
  <si>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</si>
  <si>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</si>
  <si>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</si>
  <si>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</si>
  <si>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</si>
  <si>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</si>
  <si>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</si>
  <si>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</si>
  <si>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</si>
  <si>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</si>
  <si>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</si>
  <si>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</si>
  <si>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</si>
  <si>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</si>
  <si>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</si>
  <si>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</si>
  <si>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</si>
  <si>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</si>
  <si>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</si>
  <si>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</si>
  <si>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</si>
  <si>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</si>
  <si>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</si>
  <si>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</si>
  <si>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</si>
  <si>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</si>
  <si>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</si>
  <si>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</si>
  <si>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</si>
  <si>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</si>
  <si>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</si>
  <si>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</si>
  <si>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</si>
  <si>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</si>
  <si>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</si>
  <si>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</si>
  <si>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</si>
  <si>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</si>
  <si>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</si>
  <si>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</si>
  <si>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</si>
  <si>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</si>
  <si>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</si>
  <si>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</si>
  <si>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</si>
  <si>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</si>
  <si>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</si>
  <si>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</si>
  <si>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</si>
  <si>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</si>
  <si>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</si>
  <si>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</si>
  <si>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</si>
  <si>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</si>
  <si>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</si>
  <si>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</si>
  <si>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</si>
  <si>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</si>
  <si>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</si>
  <si>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</si>
  <si>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</si>
  <si>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</si>
  <si>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</si>
  <si>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</si>
  <si>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</si>
  <si>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</si>
  <si>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</si>
  <si>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</si>
  <si>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</si>
  <si>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</si>
  <si>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</si>
  <si>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</si>
  <si>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</si>
  <si>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</si>
  <si>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</si>
  <si>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</si>
  <si>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</si>
  <si>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</si>
  <si>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</si>
  <si>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</si>
  <si>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</si>
  <si>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</si>
  <si>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</si>
  <si>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</si>
  <si>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</si>
  <si>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</si>
  <si>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</si>
  <si>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</si>
  <si>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</si>
  <si>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</si>
  <si>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</si>
  <si>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</si>
  <si>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</si>
  <si>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</si>
  <si>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</si>
  <si>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</si>
  <si>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</si>
  <si>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</si>
  <si>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</si>
  <si>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</si>
  <si>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</si>
  <si>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</si>
  <si>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</si>
  <si>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</si>
  <si>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</si>
  <si>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</si>
  <si>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</si>
  <si>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</si>
  <si>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</si>
  <si>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</si>
  <si>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</si>
  <si>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</si>
  <si>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</si>
  <si>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</si>
  <si>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</si>
  <si>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</si>
  <si>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</si>
  <si>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</si>
  <si>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</si>
  <si>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</si>
  <si>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</si>
  <si>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</si>
  <si>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</si>
  <si>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</si>
  <si>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</si>
  <si>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</si>
  <si>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</si>
  <si>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</si>
  <si>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</si>
  <si>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</si>
  <si>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</si>
  <si>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</si>
  <si>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</si>
  <si>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</si>
  <si>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</si>
  <si>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</si>
  <si>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</si>
  <si>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</si>
  <si>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</si>
  <si>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</si>
  <si>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</si>
  <si>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</si>
  <si>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</si>
  <si>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</si>
  <si>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</si>
  <si>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</si>
  <si>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</si>
  <si>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</si>
  <si>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</si>
  <si>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</si>
  <si>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</si>
  <si>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</si>
  <si>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</si>
  <si>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</si>
  <si>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</si>
  <si>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</si>
  <si>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</si>
  <si>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</si>
  <si>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</si>
  <si>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</si>
  <si>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</si>
  <si>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</si>
  <si>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</si>
  <si>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</si>
  <si>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</si>
  <si>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</si>
  <si>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</si>
  <si>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</si>
  <si>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</si>
  <si>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</si>
  <si>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</si>
  <si>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</si>
  <si>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</si>
  <si>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</si>
  <si>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</si>
  <si>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</si>
  <si>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</si>
  <si>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</si>
  <si>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</si>
  <si>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</si>
  <si>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</si>
  <si>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</si>
  <si>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</si>
  <si>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</si>
  <si>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</si>
  <si>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</si>
  <si>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</si>
  <si>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</si>
  <si>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</si>
  <si>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</si>
  <si>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</si>
  <si>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</si>
  <si>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</si>
  <si>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</si>
  <si>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</si>
  <si>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</si>
  <si>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</si>
  <si>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</si>
  <si>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</si>
  <si>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</si>
  <si>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</si>
  <si>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</si>
  <si>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</si>
  <si>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</si>
  <si>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</si>
  <si>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</si>
  <si>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</si>
  <si>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</si>
  <si>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</si>
  <si>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</si>
  <si>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</si>
  <si>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</si>
  <si>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</si>
  <si>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</si>
  <si>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</si>
  <si>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</si>
  <si>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</si>
  <si>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</si>
  <si>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</si>
  <si>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</si>
  <si>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</si>
  <si>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</si>
  <si>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</si>
  <si>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</si>
  <si>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</si>
  <si>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</si>
  <si>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</si>
  <si>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</si>
  <si>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</si>
  <si>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</si>
  <si>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</si>
  <si>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</si>
  <si>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</si>
  <si>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</si>
  <si>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</si>
  <si>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</si>
  <si>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</si>
  <si>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</si>
  <si>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</si>
  <si>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</si>
  <si>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</si>
  <si>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</si>
  <si>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</si>
  <si>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</si>
  <si>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</si>
  <si>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</si>
  <si>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</si>
  <si>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</si>
  <si>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</si>
  <si>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</si>
  <si>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</si>
  <si>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</si>
  <si>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</si>
  <si>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</si>
  <si>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</si>
  <si>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</si>
  <si>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</si>
  <si>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</si>
  <si>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</si>
  <si>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</si>
  <si>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</si>
  <si>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</si>
  <si>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</si>
  <si>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</si>
  <si>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</si>
  <si>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</si>
  <si>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</si>
  <si>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</si>
  <si>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</si>
  <si>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</si>
  <si>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</si>
  <si>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</si>
  <si>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</si>
  <si>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</si>
  <si>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</si>
  <si>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</si>
  <si>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</si>
  <si>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</si>
  <si>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</si>
  <si>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</si>
  <si>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</si>
  <si>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</si>
  <si>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</si>
  <si>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</si>
  <si>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</si>
  <si>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</si>
  <si>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</si>
  <si>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</si>
  <si>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</si>
  <si>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</si>
  <si>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</si>
  <si>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</si>
  <si>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</si>
  <si>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</si>
  <si>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</si>
  <si>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</si>
  <si>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</si>
  <si>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</si>
  <si>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</si>
  <si>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</si>
  <si>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</si>
  <si>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</si>
  <si>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</si>
  <si>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</si>
  <si>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</si>
  <si>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</si>
  <si>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</si>
  <si>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</si>
  <si>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</si>
  <si>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</si>
  <si>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</si>
  <si>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</si>
  <si>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</si>
  <si>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</si>
  <si>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</si>
  <si>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</si>
  <si>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</si>
  <si>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</si>
  <si>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</si>
  <si>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</si>
  <si>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</si>
  <si>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</si>
  <si>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</si>
  <si>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</si>
  <si>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</si>
  <si>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</si>
  <si>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</si>
  <si>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</si>
  <si>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</si>
  <si>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</si>
  <si>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</si>
  <si>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</si>
  <si>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</si>
  <si>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</si>
  <si>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</si>
  <si>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</si>
  <si>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</si>
  <si>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</si>
  <si>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</si>
  <si>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</si>
  <si>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</si>
  <si>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</si>
  <si>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</si>
  <si>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</si>
  <si>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</si>
  <si>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</si>
  <si>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</si>
  <si>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</si>
  <si>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</si>
  <si>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</si>
  <si>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</si>
  <si>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</si>
  <si>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</si>
  <si>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</si>
  <si>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</si>
  <si>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</si>
  <si>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</si>
  <si>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</si>
  <si>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</si>
  <si>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</si>
  <si>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</si>
  <si>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</si>
  <si>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</si>
  <si>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</si>
  <si>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</si>
  <si>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</si>
  <si>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</si>
  <si>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</si>
  <si>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</si>
  <si>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</si>
  <si>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</si>
  <si>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</si>
  <si>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</si>
  <si>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</si>
  <si>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</si>
  <si>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</si>
  <si>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</si>
  <si>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</si>
  <si>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</si>
  <si>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</si>
  <si>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</si>
  <si>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</si>
  <si>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</si>
  <si>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</si>
  <si>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</si>
  <si>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</si>
  <si>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</si>
  <si>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</si>
  <si>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</si>
  <si>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</si>
  <si>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</si>
  <si>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</si>
  <si>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</si>
  <si>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</si>
  <si>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</si>
  <si>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</si>
  <si>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</si>
  <si>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</si>
  <si>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</si>
  <si>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</si>
  <si>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</si>
  <si>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</si>
  <si>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</si>
  <si>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</si>
  <si>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</si>
  <si>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</si>
  <si>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</si>
  <si>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</si>
  <si>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</si>
  <si>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</si>
  <si>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</si>
  <si>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</si>
  <si>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</si>
  <si>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</si>
  <si>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</si>
  <si>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</si>
  <si>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</si>
  <si>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</si>
  <si>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</si>
  <si>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</si>
  <si>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</si>
  <si>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</si>
  <si>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</si>
  <si>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</si>
  <si>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</si>
  <si>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</si>
  <si>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</si>
  <si>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</si>
  <si>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</si>
  <si>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</si>
  <si>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</si>
  <si>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</si>
  <si>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</si>
  <si>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</si>
  <si>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</si>
  <si>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</si>
  <si>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</si>
  <si>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</si>
  <si>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</si>
  <si>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</si>
  <si>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</si>
  <si>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</si>
  <si>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</si>
  <si>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</si>
  <si>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</si>
  <si>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</si>
  <si>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</si>
  <si>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</si>
  <si>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</si>
  <si>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</si>
  <si>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</si>
  <si>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</si>
  <si>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</si>
  <si>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</si>
  <si>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</si>
  <si>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</si>
  <si>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</si>
  <si>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</si>
  <si>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</si>
  <si>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</si>
  <si>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</si>
  <si>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</si>
  <si>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</si>
  <si>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</si>
  <si>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</si>
  <si>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</si>
  <si>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</si>
  <si>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</si>
  <si>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</si>
  <si>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</si>
  <si>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</si>
  <si>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</si>
  <si>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</si>
  <si>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</si>
  <si>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</si>
  <si>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</si>
  <si>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</si>
  <si>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</si>
  <si>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</si>
  <si>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</si>
  <si>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</si>
  <si>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</si>
  <si>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</si>
  <si>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</si>
  <si>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</si>
  <si>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</si>
  <si>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</si>
  <si>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</si>
  <si>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</si>
  <si>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</si>
  <si>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</si>
  <si>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</si>
  <si>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</si>
  <si>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</si>
  <si>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</si>
  <si>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</si>
  <si>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</si>
  <si>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</si>
  <si>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</si>
  <si>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</si>
  <si>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</si>
  <si>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</si>
  <si>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</si>
  <si>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</si>
  <si>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</si>
  <si>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</si>
  <si>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</si>
  <si>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</si>
  <si>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</si>
  <si>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</si>
  <si>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</si>
  <si>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</si>
  <si>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</si>
  <si>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</si>
  <si>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</si>
  <si>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</si>
  <si>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</si>
  <si>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</si>
  <si>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</si>
  <si>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</si>
  <si>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</si>
  <si>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</si>
  <si>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</si>
  <si>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</si>
  <si>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</si>
  <si>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</si>
  <si>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</si>
  <si>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</si>
  <si>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</si>
  <si>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</si>
  <si>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</si>
  <si>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</si>
  <si>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</si>
  <si>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</si>
  <si>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</si>
  <si>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</si>
  <si>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</si>
  <si>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</si>
  <si>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</si>
  <si>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</si>
  <si>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</si>
  <si>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</si>
  <si>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</si>
  <si>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</si>
  <si>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</si>
  <si>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</si>
  <si>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</si>
  <si>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</si>
  <si>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</si>
  <si>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</si>
  <si>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</si>
  <si>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</si>
  <si>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</si>
  <si>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</si>
  <si>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</si>
  <si>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</si>
  <si>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</si>
  <si>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</si>
  <si>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</si>
  <si>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</si>
  <si>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</si>
  <si>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</si>
  <si>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</si>
  <si>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</si>
  <si>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</si>
  <si>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</si>
  <si>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</si>
  <si>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</si>
  <si>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</si>
  <si>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</si>
  <si>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</si>
  <si>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</si>
  <si>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</si>
  <si>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</si>
  <si>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</si>
  <si>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</si>
  <si>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</si>
  <si>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</si>
  <si>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</si>
  <si>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</si>
  <si>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</si>
  <si>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</si>
  <si>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</si>
  <si>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</si>
  <si>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</si>
  <si>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</si>
  <si>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</si>
  <si>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</si>
  <si>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</si>
  <si>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</si>
  <si>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</si>
  <si>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</si>
  <si>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</si>
  <si>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</si>
  <si>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</si>
  <si>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</si>
  <si>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</si>
  <si>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</si>
  <si>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</si>
  <si>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</si>
  <si>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</si>
  <si>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</si>
  <si>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</si>
  <si>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</si>
  <si>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</si>
  <si>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</si>
  <si>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</si>
  <si>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</si>
  <si>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</si>
  <si>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</si>
  <si>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</si>
  <si>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</si>
  <si>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</si>
  <si>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</si>
  <si>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</si>
  <si>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</si>
  <si>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</si>
  <si>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</si>
  <si>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</si>
  <si>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</si>
  <si>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</si>
  <si>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</si>
  <si>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</si>
  <si>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</si>
  <si>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</si>
  <si>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</si>
  <si>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</si>
  <si>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</si>
  <si>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</si>
  <si>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</si>
  <si>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</si>
  <si>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</si>
  <si>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</si>
  <si>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</si>
  <si>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</si>
  <si>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</si>
  <si>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</si>
  <si>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</si>
  <si>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</si>
  <si>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</si>
  <si>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</si>
  <si>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</si>
  <si>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</si>
  <si>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</si>
  <si>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</si>
  <si>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</si>
  <si>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</si>
  <si>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</si>
  <si>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</si>
  <si>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</si>
  <si>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</si>
  <si>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</si>
  <si>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</si>
  <si>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</si>
  <si>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</si>
  <si>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</si>
  <si>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</si>
  <si>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</si>
  <si>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</si>
  <si>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</si>
  <si>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</si>
  <si>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</si>
  <si>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</si>
  <si>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</si>
  <si>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</si>
  <si>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</si>
  <si>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</si>
  <si>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</si>
  <si>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</si>
  <si>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</si>
  <si>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</si>
  <si>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</si>
  <si>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</si>
  <si>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</si>
  <si>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</si>
  <si>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</si>
  <si>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</si>
  <si>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</si>
  <si>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</si>
  <si>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</si>
  <si>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</si>
  <si>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</si>
  <si>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</si>
  <si>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</si>
  <si>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</si>
  <si>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</si>
  <si>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</si>
  <si>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</si>
  <si>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</si>
  <si>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</si>
  <si>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</si>
  <si>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</si>
  <si>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</si>
  <si>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</si>
  <si>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</si>
  <si>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</si>
  <si>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</si>
  <si>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</si>
  <si>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</si>
  <si>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</si>
  <si>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</si>
  <si>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</si>
  <si>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</si>
  <si>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</si>
  <si>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</si>
  <si>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</si>
  <si>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</si>
  <si>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</si>
  <si>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</si>
  <si>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</si>
  <si>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</si>
  <si>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</si>
  <si>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</si>
  <si>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</si>
  <si>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</si>
  <si>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</si>
  <si>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</si>
  <si>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</si>
  <si>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</si>
  <si>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</si>
  <si>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</si>
  <si>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</si>
  <si>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</si>
  <si>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</si>
  <si>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</si>
  <si>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</si>
  <si>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</si>
  <si>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</si>
  <si>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</si>
  <si>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</si>
  <si>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</si>
  <si>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</si>
  <si>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</si>
  <si>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</si>
  <si>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</si>
  <si>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</si>
  <si>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</si>
  <si>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</si>
  <si>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</si>
  <si>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</si>
  <si>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</si>
  <si>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</si>
  <si>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</si>
  <si>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</si>
  <si>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</si>
  <si>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</si>
  <si>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</si>
  <si>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</si>
  <si>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</si>
  <si>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</si>
  <si>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</si>
  <si>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</si>
  <si>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</si>
  <si>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</si>
  <si>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</si>
  <si>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</si>
  <si>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</si>
  <si>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</si>
  <si>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</si>
  <si>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</si>
  <si>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</si>
  <si>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</si>
  <si>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</si>
  <si>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</si>
  <si>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</si>
  <si>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</si>
  <si>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</si>
  <si>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</si>
  <si>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</si>
  <si>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</si>
  <si>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</si>
  <si>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</si>
  <si>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</si>
  <si>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</si>
  <si>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</si>
  <si>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</si>
  <si>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</si>
  <si>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</si>
  <si>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</si>
  <si>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</si>
  <si>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</si>
  <si>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</si>
  <si>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</si>
  <si>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</si>
  <si>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</si>
  <si>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</si>
  <si>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</si>
  <si>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</si>
  <si>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</si>
  <si>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</si>
  <si>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</si>
  <si>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</si>
  <si>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</si>
  <si>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</si>
  <si>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</si>
  <si>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</si>
  <si>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</si>
  <si>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</si>
  <si>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</si>
  <si>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</si>
  <si>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</si>
  <si>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</si>
  <si>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</si>
  <si>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</si>
  <si>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</si>
  <si>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</si>
  <si>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</si>
  <si>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</si>
  <si>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</si>
  <si>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</si>
  <si>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</si>
  <si>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</si>
  <si>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</si>
  <si>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</si>
  <si>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</si>
  <si>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</si>
  <si>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</si>
  <si>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</si>
  <si>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</si>
  <si>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</si>
  <si>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</si>
  <si>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</si>
  <si>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</si>
  <si>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</si>
  <si>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</si>
  <si>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</si>
  <si>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</si>
  <si>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</si>
  <si>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</si>
  <si>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</si>
  <si>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</si>
  <si>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</si>
  <si>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</si>
  <si>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</si>
  <si>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</si>
  <si>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</si>
  <si>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</si>
  <si>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</si>
  <si>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</si>
  <si>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</si>
  <si>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</si>
  <si>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</si>
  <si>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</si>
  <si>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</si>
  <si>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</si>
  <si>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</si>
  <si>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</si>
  <si>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</si>
  <si>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</si>
  <si>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</si>
  <si>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</si>
  <si>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</si>
  <si>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</si>
  <si>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</si>
  <si>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</si>
  <si>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</si>
  <si>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</si>
  <si>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</si>
  <si>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</si>
  <si>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</si>
  <si>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</si>
  <si>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</si>
  <si>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</si>
  <si>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</si>
  <si>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</si>
  <si>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</si>
  <si>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</si>
  <si>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</si>
  <si>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</si>
  <si>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</si>
  <si>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</si>
  <si>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</si>
  <si>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</si>
  <si>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</si>
  <si>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</si>
  <si>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</si>
  <si>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</si>
  <si>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</si>
  <si>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</si>
  <si>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</si>
  <si>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</si>
  <si>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</si>
  <si>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</si>
  <si>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</si>
  <si>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</si>
  <si>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</si>
  <si>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</si>
  <si>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</si>
  <si>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</si>
  <si>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</si>
  <si>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</si>
  <si>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</si>
  <si>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</si>
  <si>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</si>
  <si>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</si>
  <si>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</si>
  <si>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</si>
  <si>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</si>
  <si>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</si>
  <si>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</si>
  <si>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</si>
  <si>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</si>
  <si>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</si>
  <si>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</si>
  <si>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</si>
  <si>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</si>
  <si>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</si>
  <si>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</si>
  <si>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</si>
  <si>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</si>
  <si>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</si>
  <si>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</si>
  <si>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</si>
  <si>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</si>
  <si>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</si>
  <si>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</si>
  <si>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</si>
  <si>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</si>
  <si>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</si>
  <si>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</si>
  <si>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</si>
  <si>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</si>
  <si>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</si>
  <si>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</si>
  <si>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</si>
  <si>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</si>
  <si>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</si>
  <si>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</si>
  <si>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</si>
  <si>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</si>
  <si>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</si>
  <si>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</si>
  <si>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</si>
  <si>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</si>
  <si>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</si>
  <si>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</si>
  <si>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</si>
  <si>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</si>
  <si>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</si>
  <si>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</si>
  <si>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</si>
  <si>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</si>
  <si>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</si>
  <si>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</si>
  <si>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</si>
  <si>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</si>
  <si>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</si>
  <si>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</si>
  <si>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</si>
  <si>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</si>
  <si>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</si>
  <si>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</si>
  <si>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</si>
  <si>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</si>
  <si>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</si>
  <si>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</si>
  <si>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</si>
  <si>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</si>
  <si>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</si>
  <si>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</si>
  <si>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</si>
  <si>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</si>
  <si>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</si>
  <si>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</si>
  <si>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</si>
  <si>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</si>
  <si>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</si>
  <si>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</si>
  <si>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</si>
  <si>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</si>
  <si>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</si>
  <si>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</si>
  <si>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</si>
  <si>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</si>
  <si>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</si>
  <si>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</si>
  <si>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</si>
  <si>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</si>
  <si>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</si>
  <si>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</si>
  <si>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</si>
  <si>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</si>
  <si>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</si>
  <si>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</si>
  <si>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</si>
  <si>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</si>
  <si>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</si>
  <si>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</si>
  <si>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</si>
  <si>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</si>
  <si>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</si>
  <si>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</si>
  <si>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</si>
  <si>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</si>
  <si>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</si>
  <si>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</si>
  <si>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</si>
  <si>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</si>
  <si>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</si>
  <si>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</si>
  <si>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</si>
  <si>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</si>
  <si>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</si>
  <si>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</si>
  <si>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</si>
  <si>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</si>
  <si>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</si>
  <si>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</si>
  <si>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</si>
  <si>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</si>
  <si>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</si>
  <si>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</si>
  <si>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</si>
  <si>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</si>
  <si>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</si>
  <si>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</si>
  <si>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</si>
  <si>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</si>
  <si>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</si>
  <si>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</si>
  <si>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</si>
  <si>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</si>
  <si>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</si>
  <si>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</si>
  <si>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</si>
  <si>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</si>
  <si>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</si>
  <si>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</si>
  <si>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</si>
  <si>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</si>
  <si>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</si>
  <si>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</si>
  <si>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</si>
  <si>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</si>
  <si>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</si>
  <si>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</si>
  <si>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</si>
  <si>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</si>
  <si>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</si>
  <si>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</si>
  <si>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</si>
  <si>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</si>
  <si>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</si>
  <si>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</si>
  <si>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</si>
  <si>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</si>
  <si>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</si>
  <si>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</si>
  <si>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</si>
  <si>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</si>
  <si>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</si>
  <si>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</si>
  <si>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</si>
  <si>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</si>
  <si>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</si>
  <si>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</si>
  <si>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</si>
  <si>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</si>
  <si>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</si>
  <si>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</si>
  <si>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</si>
  <si>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</si>
  <si>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</si>
  <si>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</si>
  <si>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</si>
  <si>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</si>
  <si>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</si>
  <si>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</si>
  <si>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</si>
  <si>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</si>
  <si>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</si>
  <si>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</si>
  <si>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</si>
  <si>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</si>
  <si>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</si>
  <si>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</si>
  <si>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</si>
  <si>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</si>
  <si>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</si>
  <si>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</si>
  <si>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</si>
  <si>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</si>
  <si>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</si>
  <si>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</si>
  <si>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</si>
  <si>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</si>
  <si>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</si>
  <si>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</si>
  <si>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</si>
  <si>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</si>
  <si>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</si>
  <si>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</si>
  <si>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</si>
  <si>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</si>
  <si>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</si>
  <si>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</si>
  <si>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</si>
  <si>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</si>
  <si>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</si>
  <si>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</si>
  <si>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</si>
  <si>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</si>
  <si>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</si>
  <si>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</si>
  <si>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</si>
  <si>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</si>
  <si>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</si>
  <si>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</si>
  <si>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</si>
  <si>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</si>
  <si>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</si>
  <si>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</si>
  <si>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</si>
  <si>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</si>
  <si>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</si>
  <si>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</si>
  <si>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</si>
  <si>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</si>
  <si>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</si>
  <si>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</si>
  <si>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</si>
  <si>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</si>
  <si>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</si>
  <si>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</si>
  <si>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</si>
  <si>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</si>
  <si>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</si>
  <si>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</si>
  <si>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</si>
  <si>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</si>
  <si>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</si>
  <si>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</si>
  <si>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</si>
  <si>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</si>
  <si>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</si>
  <si>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</si>
  <si>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</si>
  <si>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</si>
  <si>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</si>
  <si>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</si>
  <si>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</si>
  <si>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</si>
  <si>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</si>
  <si>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</si>
  <si>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</si>
  <si>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</si>
  <si>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</si>
  <si>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</si>
  <si>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</si>
  <si>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</si>
  <si>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</si>
  <si>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</si>
  <si>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</si>
  <si>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</si>
  <si>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</si>
  <si>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</si>
  <si>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</si>
  <si>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</si>
  <si>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</si>
  <si>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</si>
  <si>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</si>
  <si>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</si>
  <si>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</si>
  <si>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</si>
  <si>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</si>
  <si>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</si>
  <si>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</si>
  <si>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</si>
  <si>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</si>
  <si>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</si>
  <si>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</si>
  <si>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</si>
  <si>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</si>
  <si>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</si>
  <si>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</si>
  <si>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</si>
  <si>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</si>
  <si>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</si>
  <si>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</si>
  <si>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</si>
  <si>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</si>
  <si>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</si>
  <si>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</si>
  <si>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</si>
  <si>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</si>
  <si>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</si>
  <si>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</si>
  <si>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</si>
  <si>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</si>
  <si>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</si>
  <si>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</si>
  <si>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</si>
  <si>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</si>
  <si>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</si>
  <si>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</si>
  <si>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</si>
  <si>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</si>
  <si>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</si>
  <si>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</si>
  <si>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</si>
  <si>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</si>
  <si>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</si>
  <si>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</si>
  <si>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</si>
  <si>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</si>
  <si>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</si>
  <si>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</si>
  <si>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</si>
  <si>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</si>
  <si>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</si>
  <si>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</si>
  <si>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</si>
  <si>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</si>
  <si>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</si>
  <si>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</si>
  <si>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</si>
  <si>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</si>
  <si>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</si>
  <si>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</si>
  <si>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</si>
  <si>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</si>
  <si>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</si>
  <si>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</si>
  <si>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</si>
  <si>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</si>
  <si>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</si>
  <si>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</si>
  <si>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</si>
  <si>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</si>
  <si>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</si>
  <si>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</si>
  <si>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</si>
  <si>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</si>
  <si>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</si>
  <si>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</si>
  <si>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</si>
  <si>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</si>
  <si>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</si>
  <si>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</si>
  <si>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</si>
  <si>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</si>
  <si>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</si>
  <si>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</si>
  <si>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</si>
  <si>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</si>
  <si>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</si>
  <si>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</si>
  <si>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</si>
  <si>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</si>
  <si>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</si>
  <si>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</si>
  <si>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</si>
  <si>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</si>
  <si>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</si>
  <si>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</si>
  <si>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</si>
  <si>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</si>
  <si>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</si>
  <si>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</si>
  <si>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</si>
  <si>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</si>
  <si>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</si>
  <si>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</si>
  <si>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</si>
  <si>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</si>
  <si>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</si>
  <si>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</si>
  <si>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</si>
  <si>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</si>
  <si>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</si>
  <si>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</si>
  <si>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</si>
  <si>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</si>
  <si>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</si>
  <si>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</si>
  <si>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</si>
  <si>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</si>
  <si>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</si>
  <si>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</si>
  <si>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</si>
  <si>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</si>
  <si>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</si>
  <si>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</si>
  <si>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</si>
  <si>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</si>
  <si>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</si>
  <si>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</si>
  <si>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</si>
  <si>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</si>
  <si>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</si>
  <si>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</si>
  <si>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</si>
  <si>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</si>
  <si>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</si>
  <si>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</si>
  <si>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</si>
  <si>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</si>
  <si>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</si>
  <si>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</si>
  <si>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</si>
  <si>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</si>
  <si>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</si>
  <si>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</si>
  <si>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</si>
  <si>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</si>
  <si>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</si>
  <si>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</si>
  <si>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</si>
  <si>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</si>
  <si>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</si>
  <si>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</si>
  <si>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</si>
  <si>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</si>
  <si>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</si>
  <si>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</si>
  <si>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</si>
  <si>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</si>
  <si>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</si>
  <si>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</si>
  <si>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</si>
  <si>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</si>
  <si>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</si>
  <si>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</si>
  <si>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</si>
  <si>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</si>
  <si>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</si>
  <si>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</si>
  <si>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</si>
  <si>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</si>
  <si>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</si>
  <si>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</si>
  <si>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</si>
  <si>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</si>
  <si>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</si>
  <si>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</si>
  <si>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</si>
  <si>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</si>
  <si>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</si>
  <si>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</si>
  <si>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</si>
  <si>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</si>
  <si>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</si>
  <si>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</si>
  <si>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</si>
  <si>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</si>
  <si>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</si>
  <si>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</si>
  <si>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</si>
  <si>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</si>
  <si>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</si>
  <si>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</si>
  <si>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</si>
  <si>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</si>
  <si>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</si>
  <si>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</si>
  <si>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</si>
  <si>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</si>
  <si>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</si>
  <si>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</si>
  <si>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</si>
  <si>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</si>
  <si>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</si>
  <si>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</si>
  <si>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</si>
  <si>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</si>
  <si>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</si>
  <si>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</si>
  <si>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</si>
  <si>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</si>
  <si>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</si>
  <si>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</si>
  <si>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</si>
  <si>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</si>
  <si>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</si>
  <si>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</si>
  <si>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</si>
  <si>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</si>
  <si>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</si>
  <si>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</si>
  <si>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</si>
  <si>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</si>
  <si>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</si>
  <si>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</si>
  <si>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</si>
  <si>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</si>
  <si>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</si>
  <si>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</si>
  <si>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</si>
  <si>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</si>
  <si>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</si>
  <si>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</si>
  <si>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</si>
  <si>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</si>
  <si>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</si>
  <si>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</si>
  <si>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</si>
  <si>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</si>
  <si>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</si>
  <si>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</si>
  <si>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</si>
  <si>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</si>
  <si>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</si>
  <si>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</si>
  <si>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</si>
  <si>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</si>
  <si>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</si>
  <si>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</si>
  <si>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</si>
  <si>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</si>
  <si>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</si>
  <si>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</si>
  <si>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</si>
  <si>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</si>
  <si>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</si>
  <si>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</si>
  <si>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</si>
  <si>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</si>
  <si>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</si>
  <si>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</si>
  <si>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</si>
  <si>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</si>
  <si>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</si>
  <si>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</si>
  <si>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</si>
  <si>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</si>
  <si>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</si>
  <si>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</si>
  <si>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</si>
  <si>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</si>
  <si>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</si>
  <si>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</si>
  <si>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</si>
  <si>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</si>
  <si>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</si>
  <si>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</si>
  <si>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</si>
  <si>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</si>
  <si>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</si>
  <si>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</si>
  <si>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</si>
  <si>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</si>
  <si>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</si>
  <si>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</si>
  <si>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</si>
  <si>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</si>
  <si>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</si>
  <si>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</si>
  <si>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</si>
  <si>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</si>
  <si>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</si>
  <si>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</si>
  <si>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</si>
  <si>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</si>
  <si>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</si>
  <si>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</si>
  <si>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</si>
  <si>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</si>
  <si>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</si>
  <si>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</si>
  <si>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</si>
  <si>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</si>
  <si>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</si>
  <si>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</si>
  <si>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</si>
  <si>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</si>
  <si>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</si>
  <si>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</si>
  <si>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</si>
  <si>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</si>
  <si>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</si>
  <si>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</si>
  <si>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</si>
  <si>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</si>
  <si>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</si>
  <si>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</si>
  <si>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</si>
  <si>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</si>
  <si>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</si>
  <si>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</si>
  <si>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</si>
  <si>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</si>
  <si>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</si>
  <si>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</si>
  <si>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</si>
  <si>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</si>
  <si>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</si>
  <si>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</si>
  <si>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</si>
  <si>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</si>
  <si>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</si>
  <si>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</si>
  <si>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</si>
  <si>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</si>
  <si>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</si>
  <si>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</si>
  <si>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</si>
  <si>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</si>
  <si>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</si>
  <si>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</si>
  <si>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</si>
  <si>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</si>
  <si>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</si>
  <si>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</si>
  <si>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</si>
  <si>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</si>
  <si>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</si>
  <si>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</si>
  <si>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</si>
  <si>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</si>
  <si>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</si>
  <si>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</si>
  <si>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</si>
  <si>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</si>
  <si>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</si>
  <si>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</si>
  <si>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</si>
  <si>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</si>
  <si>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</si>
  <si>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</si>
  <si>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</si>
  <si>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</si>
  <si>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</si>
  <si>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</si>
  <si>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</si>
  <si>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</si>
  <si>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</si>
  <si>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</si>
  <si>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</si>
  <si>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</si>
  <si>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</si>
  <si>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</si>
  <si>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</si>
  <si>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</si>
  <si>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</si>
  <si>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</si>
  <si>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</si>
  <si>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</si>
  <si>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</si>
  <si>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</si>
  <si>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</si>
  <si>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</si>
  <si>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</si>
  <si>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</si>
  <si>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</si>
  <si>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</si>
  <si>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</si>
  <si>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</si>
  <si>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</si>
  <si>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</si>
  <si>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</si>
  <si>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</si>
  <si>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</si>
  <si>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</si>
  <si>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</si>
  <si>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</si>
  <si>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</si>
  <si>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</si>
  <si>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</si>
  <si>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</si>
  <si>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</si>
  <si>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</si>
  <si>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</si>
  <si>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</si>
  <si>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</si>
  <si>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</si>
  <si>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</si>
  <si>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</si>
  <si>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</si>
  <si>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</si>
  <si>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</si>
  <si>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</si>
  <si>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</si>
  <si>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</si>
  <si>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</si>
  <si>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</si>
  <si>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</si>
  <si>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</si>
  <si>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</si>
  <si>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</si>
  <si>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</si>
  <si>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</si>
  <si>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</si>
  <si>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</si>
  <si>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</si>
  <si>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</si>
  <si>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</si>
  <si>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</si>
  <si>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</si>
  <si>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</si>
  <si>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</si>
  <si>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</si>
  <si>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</si>
  <si>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</si>
  <si>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</si>
  <si>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</si>
  <si>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</si>
  <si>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</si>
  <si>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</si>
  <si>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</si>
  <si>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</si>
  <si>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</si>
  <si>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</si>
  <si>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</si>
  <si>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</si>
  <si>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</si>
  <si>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</si>
  <si>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</si>
  <si>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</si>
  <si>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</si>
  <si>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</si>
  <si>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</si>
  <si>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</si>
  <si>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</si>
  <si>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</si>
  <si>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</si>
  <si>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</si>
  <si>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</si>
  <si>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</si>
  <si>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</si>
  <si>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</si>
  <si>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</si>
  <si>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</si>
  <si>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</si>
  <si>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</si>
  <si>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</si>
  <si>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</si>
  <si>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</si>
  <si>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</si>
  <si>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</si>
  <si>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</si>
  <si>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</si>
  <si>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</si>
  <si>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</si>
  <si>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</si>
  <si>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</si>
  <si>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</si>
  <si>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</si>
  <si>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</si>
  <si>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</si>
  <si>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</si>
  <si>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</si>
  <si>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</si>
  <si>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</si>
  <si>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</si>
  <si>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</si>
  <si>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</si>
  <si>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</si>
  <si>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</si>
  <si>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</si>
  <si>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</si>
  <si>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</si>
  <si>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</si>
  <si>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</si>
  <si>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</si>
  <si>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</si>
  <si>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</si>
  <si>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</si>
  <si>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</si>
  <si>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</si>
  <si>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</si>
  <si>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</si>
  <si>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</si>
  <si>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</si>
  <si>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</si>
  <si>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</si>
  <si>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</si>
  <si>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</si>
  <si>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</si>
  <si>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</si>
  <si>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</si>
  <si>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</si>
  <si>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</si>
  <si>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</si>
  <si>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</si>
  <si>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</si>
  <si>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</si>
  <si>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</si>
  <si>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</si>
  <si>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</si>
  <si>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</si>
  <si>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</si>
  <si>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</si>
  <si>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</si>
  <si>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</si>
  <si>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</si>
  <si>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</si>
  <si>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</si>
  <si>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</si>
  <si>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</si>
  <si>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</si>
  <si>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</si>
  <si>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</si>
  <si>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</si>
  <si>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</si>
  <si>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</si>
  <si>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</si>
  <si>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</si>
  <si>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</si>
  <si>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</si>
  <si>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</si>
  <si>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</si>
  <si>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</si>
  <si>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</si>
  <si>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</si>
  <si>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</si>
  <si>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</si>
  <si>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</si>
  <si>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</si>
  <si>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</si>
  <si>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</si>
  <si>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</si>
  <si>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</si>
  <si>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</si>
  <si>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</si>
  <si>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</si>
  <si>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</si>
  <si>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</si>
  <si>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</si>
  <si>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</si>
  <si>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</si>
  <si>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</si>
  <si>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</si>
  <si>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</si>
  <si>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</si>
  <si>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</si>
  <si>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</si>
  <si>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</si>
  <si>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</si>
  <si>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</si>
  <si>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</si>
  <si>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</si>
  <si>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</si>
  <si>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</si>
  <si>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</si>
  <si>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</si>
  <si>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</si>
  <si>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</si>
  <si>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</si>
  <si>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</si>
  <si>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</si>
  <si>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</si>
  <si>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</si>
  <si>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</si>
  <si>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</si>
  <si>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</si>
  <si>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</si>
  <si>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</si>
  <si>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</si>
  <si>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</si>
  <si>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</si>
  <si>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</si>
  <si>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</si>
  <si>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</si>
  <si>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</si>
  <si>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</si>
  <si>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</si>
  <si>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</si>
  <si>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</si>
  <si>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</si>
  <si>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</si>
  <si>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</si>
  <si>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</si>
  <si>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</si>
  <si>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</si>
  <si>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</si>
  <si>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</si>
  <si>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</si>
  <si>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</si>
  <si>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</si>
  <si>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</si>
  <si>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</si>
  <si>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</si>
  <si>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</si>
  <si>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</si>
  <si>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</si>
  <si>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</si>
  <si>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</si>
  <si>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</si>
  <si>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</si>
  <si>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</si>
  <si>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</si>
  <si>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</si>
  <si>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</si>
  <si>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</si>
  <si>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</si>
  <si>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</si>
  <si>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</si>
  <si>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</si>
  <si>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</si>
  <si>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</si>
  <si>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</si>
  <si>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</si>
  <si>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</si>
  <si>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</si>
  <si>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</si>
  <si>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</si>
  <si>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</si>
  <si>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</si>
  <si>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</si>
  <si>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</si>
  <si>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</si>
  <si>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</si>
  <si>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</si>
  <si>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</si>
  <si>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</si>
  <si>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</si>
  <si>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</si>
  <si>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</si>
  <si>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</si>
  <si>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</si>
  <si>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</si>
  <si>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</si>
  <si>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</si>
  <si>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</si>
  <si>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</si>
  <si>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</si>
  <si>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</si>
  <si>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</si>
  <si>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</si>
  <si>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</si>
  <si>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</si>
  <si>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</si>
  <si>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</si>
  <si>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</si>
  <si>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</si>
  <si>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</si>
  <si>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</si>
  <si>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</si>
  <si>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</si>
  <si>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</si>
  <si>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</si>
  <si>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</si>
  <si>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</si>
  <si>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</si>
  <si>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</si>
  <si>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</si>
  <si>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</si>
  <si>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</si>
  <si>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</si>
  <si>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</si>
  <si>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</si>
  <si>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</si>
  <si>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</si>
  <si>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</si>
  <si>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</si>
  <si>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</si>
  <si>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</si>
  <si>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</si>
  <si>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</si>
  <si>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</si>
  <si>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</si>
  <si>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</si>
  <si>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</si>
  <si>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</si>
  <si>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</si>
  <si>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</si>
  <si>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</si>
  <si>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</si>
  <si>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</si>
  <si>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</si>
  <si>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</si>
  <si>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</si>
  <si>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</si>
  <si>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</si>
  <si>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</si>
  <si>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</si>
  <si>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</si>
  <si>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</si>
  <si>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</si>
  <si>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</si>
  <si>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</si>
  <si>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</si>
  <si>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</si>
  <si>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</si>
  <si>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</si>
  <si>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</si>
  <si>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</si>
  <si>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</si>
  <si>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</si>
  <si>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</si>
  <si>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</si>
  <si>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</si>
  <si>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</si>
  <si>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</si>
  <si>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</si>
  <si>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</si>
  <si>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</si>
  <si>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</si>
  <si>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</si>
  <si>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</si>
  <si>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</si>
  <si>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</si>
  <si>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</si>
  <si>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</si>
  <si>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</si>
  <si>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</si>
  <si>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</si>
  <si>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</si>
  <si>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</si>
  <si>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</si>
  <si>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</si>
  <si>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</si>
  <si>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</si>
  <si>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</si>
  <si>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</si>
  <si>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</si>
  <si>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</si>
  <si>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</si>
  <si>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</si>
  <si>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</si>
  <si>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</si>
  <si>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</si>
  <si>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</si>
  <si>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</si>
  <si>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</si>
  <si>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</si>
  <si>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</si>
  <si>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</si>
  <si>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</si>
  <si>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</si>
  <si>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</si>
  <si>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</si>
  <si>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</si>
  <si>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</si>
  <si>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</si>
  <si>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</si>
  <si>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</si>
  <si>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</si>
  <si>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</si>
  <si>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</si>
  <si>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</si>
  <si>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</si>
  <si>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</si>
  <si>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</si>
  <si>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</si>
  <si>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</si>
  <si>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</si>
  <si>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</si>
  <si>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</si>
  <si>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</si>
  <si>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</si>
  <si>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</si>
  <si>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</si>
  <si>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</si>
  <si>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</si>
  <si>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</si>
  <si>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</si>
  <si>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</si>
  <si>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</si>
  <si>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</si>
  <si>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</si>
  <si>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</si>
  <si>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</si>
  <si>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</si>
  <si>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</si>
  <si>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</si>
  <si>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</si>
  <si>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</si>
  <si>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</si>
  <si>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</si>
  <si>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</si>
  <si>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</si>
  <si>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</si>
  <si>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</si>
  <si>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</si>
  <si>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</si>
  <si>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</si>
  <si>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</si>
  <si>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</si>
  <si>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</si>
  <si>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</si>
  <si>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</si>
  <si>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</si>
  <si>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</si>
  <si>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</si>
  <si>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</si>
  <si>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</si>
  <si>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</si>
  <si>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</si>
  <si>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</si>
  <si>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</si>
  <si>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</si>
  <si>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</si>
  <si>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</si>
  <si>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</si>
  <si>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</si>
  <si>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</si>
  <si>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</si>
  <si>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</si>
  <si>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</si>
  <si>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</si>
  <si>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</si>
  <si>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</si>
  <si>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</si>
  <si>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</si>
  <si>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</si>
  <si>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</si>
  <si>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</si>
  <si>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</si>
  <si>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</si>
  <si>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</si>
  <si>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</si>
  <si>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</si>
  <si>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</si>
  <si>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</si>
  <si>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</si>
  <si>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</si>
  <si>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</si>
  <si>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</si>
  <si>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</si>
  <si>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</si>
  <si>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</si>
  <si>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</si>
  <si>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</si>
  <si>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</si>
  <si>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</si>
  <si>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</si>
  <si>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</si>
  <si>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</si>
  <si>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</si>
  <si>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</si>
  <si>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</si>
  <si>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</si>
  <si>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</si>
  <si>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</si>
  <si>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</si>
  <si>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</si>
  <si>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</si>
  <si>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</si>
  <si>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</si>
  <si>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</si>
  <si>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</si>
  <si>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</si>
  <si>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</si>
  <si>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</si>
  <si>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</si>
  <si>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</si>
  <si>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</si>
  <si>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</si>
  <si>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</si>
  <si>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</si>
  <si>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</si>
  <si>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</si>
  <si>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</si>
  <si>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</si>
  <si>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</si>
  <si>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</si>
  <si>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</si>
  <si>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</si>
  <si>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</si>
  <si>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</si>
  <si>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</si>
  <si>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</si>
  <si>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</si>
  <si>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</si>
  <si>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</si>
  <si>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</si>
  <si>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</si>
  <si>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</si>
  <si>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</si>
  <si>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</si>
  <si>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</si>
  <si>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</si>
  <si>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</si>
  <si>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</si>
  <si>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</si>
  <si>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</si>
  <si>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</si>
  <si>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</si>
  <si>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</si>
  <si>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</si>
  <si>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</si>
  <si>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</si>
  <si>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</si>
  <si>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</si>
  <si>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</si>
  <si>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</si>
  <si>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</si>
  <si>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</si>
  <si>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</si>
  <si>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</si>
  <si>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</si>
  <si>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</si>
  <si>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</si>
  <si>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</si>
  <si>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</si>
  <si>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</si>
  <si>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</si>
  <si>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</si>
  <si>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</si>
  <si>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</si>
  <si>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</si>
  <si>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</si>
  <si>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</si>
  <si>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</si>
  <si>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</si>
  <si>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</si>
  <si>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</si>
  <si>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</si>
  <si>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</si>
  <si>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</si>
  <si>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</si>
  <si>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</si>
  <si>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</si>
  <si>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</si>
  <si>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</si>
  <si>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</si>
  <si>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</si>
  <si>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</si>
  <si>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</si>
  <si>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</si>
  <si>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</si>
  <si>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</si>
  <si>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</si>
  <si>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</si>
  <si>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</si>
  <si>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</si>
  <si>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</si>
  <si>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</si>
  <si>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</si>
  <si>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</si>
  <si>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</si>
  <si>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</si>
  <si>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</si>
  <si>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</si>
  <si>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</si>
  <si>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</si>
  <si>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</si>
  <si>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</si>
  <si>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</si>
  <si>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</si>
  <si>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</si>
  <si>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</si>
  <si>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</si>
  <si>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</si>
  <si>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</si>
  <si>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</si>
  <si>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</si>
  <si>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</si>
  <si>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</si>
  <si>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</si>
  <si>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</si>
  <si>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</si>
  <si>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</si>
  <si>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</si>
  <si>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</si>
  <si>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</si>
  <si>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</si>
  <si>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</si>
  <si>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</si>
  <si>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</si>
  <si>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</si>
  <si>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</si>
  <si>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</si>
  <si>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</si>
  <si>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</si>
  <si>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</si>
  <si>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</si>
  <si>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</si>
  <si>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</si>
  <si>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</si>
  <si>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</si>
  <si>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</si>
  <si>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</si>
  <si>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</si>
  <si>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</si>
  <si>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</si>
  <si>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</si>
  <si>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</si>
  <si>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</si>
  <si>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</si>
  <si>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</si>
  <si>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</si>
  <si>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</si>
  <si>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</si>
  <si>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</si>
  <si>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</si>
  <si>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</si>
  <si>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</si>
  <si>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</si>
  <si>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</si>
  <si>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</si>
  <si>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</si>
  <si>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</si>
  <si>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</si>
  <si>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</si>
  <si>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</si>
  <si>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</si>
  <si>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</si>
  <si>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</si>
  <si>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</si>
  <si>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</si>
  <si>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</si>
  <si>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</si>
  <si>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</si>
  <si>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</si>
  <si>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</si>
  <si>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</si>
  <si>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</si>
  <si>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</si>
  <si>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</si>
  <si>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</si>
  <si>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</si>
  <si>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</si>
  <si>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</si>
  <si>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</si>
  <si>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</si>
  <si>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</si>
  <si>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</si>
  <si>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</si>
  <si>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</si>
  <si>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</si>
  <si>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</si>
  <si>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</si>
  <si>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</si>
  <si>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</si>
  <si>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</si>
  <si>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</si>
  <si>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</si>
  <si>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</si>
  <si>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</si>
  <si>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</si>
  <si>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</si>
  <si>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</si>
  <si>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</si>
  <si>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</si>
  <si>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</si>
  <si>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</si>
  <si>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</si>
  <si>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</si>
  <si>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</si>
  <si>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</si>
  <si>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</si>
  <si>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</si>
  <si>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</si>
  <si>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</si>
  <si>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</si>
  <si>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</si>
  <si>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</si>
  <si>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</si>
  <si>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</si>
  <si>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</si>
  <si>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</si>
  <si>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</si>
  <si>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</si>
  <si>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</si>
  <si>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</si>
  <si>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</si>
  <si>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</si>
  <si>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</si>
  <si>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</si>
  <si>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</si>
  <si>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</si>
  <si>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</si>
  <si>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</si>
  <si>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</si>
  <si>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</si>
  <si>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</si>
  <si>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</si>
  <si>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</si>
  <si>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</si>
  <si>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</si>
  <si>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</si>
  <si>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</si>
  <si>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</si>
  <si>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</si>
  <si>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</si>
  <si>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</si>
  <si>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</si>
  <si>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</si>
  <si>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</si>
  <si>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</si>
  <si>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</si>
  <si>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</si>
  <si>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</si>
  <si>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</si>
  <si>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</si>
  <si>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</si>
  <si>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</si>
  <si>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</si>
  <si>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</si>
  <si>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</si>
  <si>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</si>
  <si>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</si>
  <si>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</si>
  <si>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</si>
  <si>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</si>
  <si>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</si>
  <si>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</si>
  <si>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</si>
  <si>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</si>
  <si>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</si>
  <si>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</si>
  <si>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</si>
  <si>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</si>
  <si>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</si>
  <si>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</si>
  <si>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</si>
  <si>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</si>
  <si>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</si>
  <si>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</si>
  <si>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</si>
  <si>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</si>
  <si>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</si>
  <si>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</si>
  <si>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</si>
  <si>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</si>
  <si>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</si>
  <si>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</si>
  <si>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</si>
  <si>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</si>
  <si>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</si>
  <si>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</si>
  <si>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</si>
  <si>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</si>
  <si>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</si>
  <si>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</si>
  <si>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</si>
  <si>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</si>
  <si>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</si>
  <si>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</si>
  <si>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</si>
  <si>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</si>
  <si>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</si>
  <si>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</si>
  <si>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</si>
  <si>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</si>
  <si>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</si>
  <si>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</si>
  <si>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</si>
  <si>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</si>
  <si>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</si>
  <si>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</si>
  <si>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</si>
  <si>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</si>
  <si>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</si>
  <si>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</si>
  <si>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</si>
  <si>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</si>
  <si>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</si>
  <si>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</si>
  <si>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</si>
  <si>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</si>
  <si>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</si>
  <si>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</si>
  <si>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</si>
  <si>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</si>
  <si>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</si>
  <si>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</si>
  <si>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</si>
  <si>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</si>
  <si>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</si>
  <si>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</si>
  <si>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</si>
  <si>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</si>
  <si>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</si>
  <si>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</si>
  <si>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</si>
  <si>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</si>
  <si>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</si>
  <si>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</si>
  <si>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</si>
  <si>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</si>
  <si>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</si>
  <si>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</si>
  <si>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</si>
  <si>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</si>
  <si>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</si>
  <si>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</si>
  <si>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</si>
  <si>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</si>
  <si>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</si>
  <si>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</si>
  <si>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</si>
  <si>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</si>
  <si>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</si>
  <si>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</si>
  <si>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</si>
  <si>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</si>
  <si>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</si>
  <si>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</si>
  <si>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</si>
  <si>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</si>
  <si>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</si>
  <si>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</si>
  <si>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</si>
  <si>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</si>
  <si>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</si>
  <si>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</si>
  <si>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</si>
  <si>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</si>
  <si>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</si>
  <si>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</si>
  <si>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</si>
  <si>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</si>
  <si>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</si>
  <si>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</si>
  <si>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</si>
  <si>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</si>
  <si>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</si>
  <si>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</si>
  <si>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</si>
  <si>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</si>
  <si>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</si>
  <si>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</si>
  <si>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</si>
  <si>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</si>
  <si>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</si>
  <si>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</si>
  <si>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</si>
  <si>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</si>
  <si>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</si>
  <si>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</si>
  <si>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</si>
  <si>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</si>
  <si>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</si>
  <si>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</si>
  <si>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</si>
  <si>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</si>
  <si>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</si>
  <si>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</si>
  <si>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</si>
  <si>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</si>
  <si>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</si>
  <si>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</si>
  <si>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</si>
  <si>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</si>
  <si>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</si>
  <si>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</si>
  <si>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</si>
  <si>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</si>
  <si>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</si>
  <si>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</si>
  <si>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</si>
  <si>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</si>
  <si>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</si>
  <si>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</si>
  <si>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</si>
  <si>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</si>
  <si>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</si>
  <si>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</si>
  <si>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</si>
  <si>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</si>
  <si>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</si>
  <si>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</si>
  <si>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</si>
  <si>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</si>
  <si>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</si>
  <si>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</si>
  <si>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</si>
  <si>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</si>
  <si>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</si>
  <si>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</si>
  <si>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</si>
  <si>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</si>
  <si>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</si>
  <si>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</si>
  <si>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</si>
  <si>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</si>
  <si>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</si>
  <si>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</si>
  <si>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</si>
  <si>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</si>
  <si>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</si>
  <si>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</si>
  <si>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</si>
  <si>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</si>
  <si>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</si>
  <si>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</si>
  <si>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</si>
  <si>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</si>
  <si>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</si>
  <si>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</si>
  <si>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</si>
  <si>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</si>
  <si>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</si>
  <si>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</si>
  <si>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</si>
  <si>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</si>
  <si>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</si>
  <si>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</si>
  <si>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</si>
  <si>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</si>
  <si>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</si>
  <si>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</si>
  <si>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</si>
  <si>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</si>
  <si>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</si>
  <si>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</si>
  <si>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</si>
  <si>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</si>
  <si>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</si>
  <si>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</si>
  <si>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</si>
  <si>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</si>
  <si>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</si>
  <si>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</si>
  <si>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</si>
  <si>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</si>
  <si>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</si>
  <si>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</si>
  <si>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</si>
  <si>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</si>
  <si>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</si>
  <si>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</si>
  <si>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</si>
  <si>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</si>
  <si>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</si>
  <si>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</si>
  <si>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</si>
  <si>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</si>
  <si>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</si>
  <si>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</si>
  <si>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</si>
  <si>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</si>
  <si>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</si>
  <si>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</si>
  <si>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</si>
  <si>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</si>
  <si>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</si>
  <si>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</si>
  <si>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</si>
  <si>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</si>
  <si>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</si>
  <si>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</si>
  <si>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</si>
  <si>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</si>
  <si>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</si>
  <si>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</si>
  <si>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</si>
  <si>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</si>
  <si>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</si>
  <si>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</si>
  <si>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</si>
  <si>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</si>
  <si>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</si>
  <si>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</si>
  <si>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</si>
  <si>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</si>
  <si>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</si>
  <si>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</si>
  <si>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</si>
  <si>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</si>
  <si>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</si>
  <si>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</si>
  <si>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</si>
  <si>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</si>
  <si>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</si>
  <si>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</si>
  <si>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</si>
  <si>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</si>
  <si>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</si>
  <si>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</si>
  <si>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</si>
  <si>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</si>
  <si>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</si>
  <si>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</si>
  <si>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</si>
  <si>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</si>
  <si>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</si>
  <si>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</si>
  <si>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</si>
  <si>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</si>
  <si>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</si>
  <si>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</si>
  <si>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</si>
  <si>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</si>
  <si>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</si>
  <si>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</si>
  <si>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</si>
  <si>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</si>
  <si>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</si>
  <si>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</si>
  <si>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</si>
  <si>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</si>
  <si>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</si>
  <si>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</si>
  <si>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</si>
  <si>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</si>
  <si>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</si>
  <si>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</si>
  <si>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</si>
  <si>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</si>
  <si>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</si>
  <si>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</si>
  <si>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</si>
  <si>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</si>
  <si>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</si>
  <si>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</si>
  <si>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</si>
  <si>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</si>
  <si>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</si>
  <si>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</si>
  <si>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</si>
  <si>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</si>
  <si>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</si>
  <si>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</si>
  <si>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</si>
  <si>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</si>
  <si>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</si>
  <si>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</si>
  <si>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</si>
  <si>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</si>
  <si>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</si>
  <si>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</si>
  <si>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</si>
  <si>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</si>
  <si>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</si>
  <si>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</si>
  <si>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</si>
  <si>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</si>
  <si>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</si>
  <si>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</si>
  <si>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</si>
  <si>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</si>
  <si>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</si>
  <si>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</si>
  <si>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</si>
  <si>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</si>
  <si>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</si>
  <si>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</si>
  <si>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</si>
  <si>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</si>
  <si>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</si>
  <si>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</si>
  <si>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</si>
  <si>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</si>
  <si>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</si>
  <si>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</si>
  <si>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</si>
  <si>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</si>
  <si>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</si>
  <si>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</si>
  <si>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</si>
  <si>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</si>
  <si>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</si>
  <si>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</si>
  <si>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</si>
  <si>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</si>
  <si>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</si>
  <si>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</si>
  <si>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</si>
  <si>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</si>
  <si>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</si>
  <si>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</si>
  <si>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</si>
  <si>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</si>
  <si>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</si>
  <si>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</si>
  <si>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</si>
  <si>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</si>
  <si>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</si>
  <si>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</si>
  <si>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</si>
  <si>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</si>
  <si>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</si>
  <si>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</si>
  <si>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</si>
  <si>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</si>
  <si>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</si>
  <si>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</si>
  <si>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</si>
  <si>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</si>
  <si>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</si>
  <si>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</si>
  <si>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</si>
  <si>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</si>
  <si>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</si>
  <si>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</si>
  <si>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</si>
  <si>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</si>
  <si>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</si>
  <si>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</si>
  <si>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</si>
  <si>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</si>
  <si>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</si>
  <si>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</si>
  <si>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</si>
  <si>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</si>
  <si>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</si>
  <si>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</si>
  <si>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</si>
  <si>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</si>
  <si>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</si>
  <si>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</si>
  <si>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</si>
  <si>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</si>
  <si>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</si>
  <si>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</si>
  <si>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</si>
  <si>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</si>
  <si>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</si>
  <si>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</si>
  <si>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</si>
  <si>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</si>
  <si>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</si>
  <si>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</si>
  <si>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</si>
  <si>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</si>
  <si>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</si>
  <si>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</si>
  <si>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</si>
  <si>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</si>
  <si>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</si>
  <si>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</si>
  <si>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</si>
  <si>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</si>
  <si>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</si>
  <si>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</si>
  <si>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</si>
  <si>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</si>
  <si>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</si>
  <si>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</si>
  <si>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</si>
  <si>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</si>
  <si>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</si>
  <si>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</si>
  <si>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</si>
  <si>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</si>
  <si>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</si>
  <si>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</si>
  <si>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</si>
  <si>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</si>
  <si>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</si>
  <si>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</si>
  <si>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</si>
  <si>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</si>
  <si>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</si>
  <si>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</si>
  <si>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</si>
  <si>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</si>
  <si>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</si>
  <si>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</si>
  <si>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</si>
  <si>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</si>
  <si>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</si>
  <si>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</si>
  <si>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</si>
  <si>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</si>
  <si>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</si>
  <si>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</si>
  <si>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</si>
  <si>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</si>
  <si>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</si>
  <si>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</si>
  <si>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</si>
  <si>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</si>
  <si>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</si>
  <si>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</si>
  <si>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</si>
  <si>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</si>
  <si>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</si>
  <si>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</si>
  <si>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</si>
  <si>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</si>
  <si>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</si>
  <si>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</si>
  <si>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</si>
  <si>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</si>
  <si>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</si>
  <si>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</si>
  <si>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</si>
  <si>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</si>
  <si>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</si>
  <si>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</si>
  <si>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</si>
  <si>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</si>
  <si>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</si>
  <si>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</si>
  <si>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</si>
  <si>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</si>
  <si>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</si>
  <si>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</si>
  <si>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</si>
  <si>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</si>
  <si>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</si>
  <si>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</si>
  <si>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</si>
  <si>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</si>
  <si>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</si>
  <si>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</si>
  <si>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</si>
  <si>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</si>
  <si>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</si>
  <si>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</si>
  <si>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</si>
  <si>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</si>
  <si>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</si>
  <si>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</si>
  <si>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</si>
  <si>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</si>
  <si>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</si>
  <si>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</si>
  <si>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</si>
  <si>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</si>
  <si>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</si>
  <si>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</si>
  <si>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</si>
  <si>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</si>
  <si>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</si>
  <si>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</si>
  <si>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</si>
  <si>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</si>
  <si>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</si>
  <si>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</si>
  <si>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</si>
  <si>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</si>
  <si>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</si>
  <si>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</si>
  <si>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</si>
  <si>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</si>
  <si>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</si>
  <si>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</si>
  <si>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</si>
  <si>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</si>
  <si>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</si>
  <si>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</si>
  <si>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</si>
  <si>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</si>
  <si>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</si>
  <si>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</si>
  <si>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</si>
  <si>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</si>
  <si>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</si>
  <si>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</si>
  <si>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</si>
  <si>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</si>
  <si>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</si>
  <si>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</si>
  <si>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</si>
  <si>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</si>
  <si>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</si>
  <si>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</si>
  <si>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</si>
  <si>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</si>
  <si>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</si>
  <si>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</si>
  <si>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</si>
  <si>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</si>
  <si>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</si>
  <si>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</si>
  <si>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</si>
  <si>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</si>
  <si>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</si>
  <si>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</si>
  <si>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</si>
  <si>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</si>
  <si>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</si>
  <si>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</si>
  <si>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</si>
  <si>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</si>
  <si>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</si>
  <si>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</si>
  <si>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</si>
  <si>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</si>
  <si>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</si>
  <si>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</si>
  <si>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</si>
  <si>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</si>
  <si>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</si>
  <si>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</si>
  <si>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</si>
  <si>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</si>
  <si>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</si>
  <si>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</si>
  <si>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</si>
  <si>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</si>
  <si>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</si>
  <si>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</si>
  <si>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</si>
  <si>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</si>
  <si>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</si>
  <si>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</si>
  <si>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</si>
  <si>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</si>
  <si>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</si>
  <si>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</si>
  <si>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</si>
  <si>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</si>
  <si>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</si>
  <si>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</si>
  <si>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</si>
  <si>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</si>
  <si>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</si>
  <si>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</si>
  <si>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</si>
  <si>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</si>
  <si>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</si>
  <si>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</si>
  <si>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</si>
  <si>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</si>
  <si>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</si>
  <si>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</si>
  <si>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</si>
  <si>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</si>
  <si>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</si>
  <si>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</si>
  <si>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</si>
  <si>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</si>
  <si>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</si>
  <si>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</si>
  <si>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</si>
  <si>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</si>
  <si>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</si>
  <si>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</si>
  <si>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</si>
  <si>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</si>
  <si>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</si>
  <si>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</si>
  <si>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</si>
  <si>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</si>
  <si>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</si>
  <si>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</si>
  <si>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</si>
  <si>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</si>
  <si>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</si>
  <si>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</si>
  <si>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</si>
  <si>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</si>
  <si>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</si>
  <si>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</si>
  <si>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</si>
  <si>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</si>
  <si>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</si>
  <si>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</si>
  <si>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</si>
  <si>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</si>
  <si>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</si>
  <si>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</si>
  <si>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</si>
  <si>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</si>
  <si>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</si>
  <si>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</si>
  <si>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</si>
  <si>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</si>
  <si>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</si>
  <si>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</si>
  <si>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</si>
  <si>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</si>
  <si>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</si>
  <si>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</si>
  <si>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</si>
  <si>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</si>
  <si>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</si>
  <si>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</si>
  <si>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</si>
  <si>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</si>
  <si>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</si>
  <si>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</si>
  <si>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</si>
  <si>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</si>
  <si>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</si>
  <si>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</si>
  <si>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</si>
  <si>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</si>
  <si>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</si>
  <si>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</si>
  <si>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</si>
  <si>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</si>
  <si>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</si>
  <si>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</si>
  <si>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</si>
  <si>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</si>
  <si>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</si>
  <si>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</si>
  <si>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</si>
  <si>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</si>
  <si>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</si>
  <si>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</si>
  <si>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</si>
  <si>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</si>
  <si>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</si>
  <si>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</si>
  <si>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</si>
  <si>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</si>
  <si>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</si>
  <si>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</si>
  <si>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</si>
  <si>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</si>
  <si>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</si>
  <si>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</si>
  <si>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</si>
  <si>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</si>
  <si>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</si>
  <si>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</si>
  <si>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</si>
  <si>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</si>
  <si>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</si>
  <si>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</si>
  <si>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</si>
  <si>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</si>
  <si>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</si>
  <si>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</si>
  <si>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</si>
  <si>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</si>
  <si>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</si>
  <si>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</si>
  <si>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</si>
  <si>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</si>
  <si>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</si>
  <si>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</si>
  <si>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</si>
  <si>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</si>
  <si>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</si>
  <si>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</si>
  <si>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</si>
  <si>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</si>
  <si>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</si>
  <si>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</si>
  <si>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</si>
  <si>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</si>
  <si>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</si>
  <si>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</si>
  <si>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</si>
  <si>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</si>
  <si>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</si>
  <si>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</si>
  <si>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</si>
  <si>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</si>
  <si>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</si>
  <si>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</si>
  <si>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</si>
  <si>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</si>
  <si>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</si>
  <si>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</si>
  <si>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</si>
  <si>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</si>
  <si>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</si>
  <si>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</si>
  <si>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</si>
  <si>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</si>
  <si>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</si>
  <si>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</si>
  <si>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</si>
  <si>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</si>
  <si>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</si>
  <si>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</si>
  <si>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</si>
  <si>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</si>
  <si>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</si>
  <si>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</si>
  <si>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</si>
  <si>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</si>
  <si>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</si>
  <si>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</si>
  <si>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</si>
  <si>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</si>
  <si>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</si>
  <si>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</si>
  <si>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</si>
  <si>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</si>
  <si>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</si>
  <si>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</si>
  <si>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</si>
  <si>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</si>
  <si>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</si>
  <si>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</si>
  <si>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</si>
  <si>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</si>
  <si>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</si>
  <si>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</si>
  <si>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</si>
  <si>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</si>
  <si>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</si>
  <si>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</si>
  <si>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</si>
  <si>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</si>
  <si>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</si>
  <si>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</si>
  <si>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</si>
  <si>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</si>
  <si>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</si>
  <si>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</si>
  <si>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</si>
  <si>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</si>
  <si>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</si>
  <si>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</si>
  <si>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</si>
  <si>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</si>
  <si>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</si>
  <si>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</si>
  <si>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</si>
  <si>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</si>
  <si>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</si>
  <si>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</si>
  <si>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</si>
  <si>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</si>
  <si>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</si>
  <si>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</si>
  <si>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</si>
  <si>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</si>
  <si>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</si>
  <si>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</si>
  <si>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</si>
  <si>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</si>
  <si>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</si>
  <si>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</si>
  <si>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</si>
  <si>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</si>
  <si>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</si>
  <si>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</si>
  <si>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</si>
  <si>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</si>
  <si>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</si>
  <si>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</si>
  <si>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</si>
  <si>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</si>
  <si>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</si>
  <si>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</si>
  <si>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</si>
  <si>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</si>
  <si>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</si>
  <si>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</si>
  <si>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</si>
  <si>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</si>
  <si>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</si>
  <si>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</si>
  <si>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</si>
  <si>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</si>
  <si>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</si>
  <si>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</si>
  <si>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</si>
  <si>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</si>
  <si>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</si>
  <si>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</si>
  <si>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</si>
  <si>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</si>
  <si>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</si>
  <si>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</si>
  <si>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</si>
  <si>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</si>
  <si>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</si>
  <si>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</si>
  <si>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</si>
  <si>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</si>
  <si>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</si>
  <si>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</si>
  <si>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</si>
  <si>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</si>
  <si>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</si>
  <si>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</si>
  <si>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</si>
  <si>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</si>
  <si>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</si>
  <si>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</si>
  <si>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</si>
  <si>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</si>
  <si>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</si>
  <si>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</si>
  <si>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</si>
  <si>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</si>
  <si>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</si>
  <si>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</si>
  <si>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</si>
  <si>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</si>
  <si>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</si>
  <si>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</si>
  <si>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</si>
  <si>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</si>
  <si>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</si>
  <si>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</si>
  <si>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</si>
  <si>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</si>
  <si>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</si>
  <si>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</si>
  <si>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</si>
  <si>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</si>
  <si>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</si>
  <si>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</si>
  <si>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</si>
  <si>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</si>
  <si>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</si>
  <si>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</si>
  <si>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</si>
  <si>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</si>
  <si>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</si>
  <si>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</si>
  <si>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</si>
  <si>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</si>
  <si>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</si>
  <si>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</si>
  <si>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</si>
  <si>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</si>
  <si>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</si>
  <si>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</si>
  <si>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</si>
  <si>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</si>
  <si>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</si>
  <si>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</si>
  <si>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</si>
  <si>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</si>
  <si>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</si>
  <si>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</si>
  <si>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</si>
  <si>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</si>
  <si>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</si>
  <si>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</si>
  <si>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</si>
  <si>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</si>
  <si>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</si>
  <si>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</si>
  <si>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</si>
  <si>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</si>
  <si>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</si>
  <si>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</si>
  <si>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</si>
  <si>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</si>
  <si>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</si>
  <si>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</si>
  <si>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</si>
  <si>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</si>
  <si>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</si>
  <si>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</si>
  <si>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</si>
  <si>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</si>
  <si>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</si>
  <si>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</si>
  <si>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</si>
  <si>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</si>
  <si>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</si>
  <si>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</si>
  <si>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</si>
  <si>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</si>
  <si>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</si>
  <si>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</si>
  <si>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</si>
  <si>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</si>
  <si>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</si>
  <si>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</si>
  <si>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</si>
  <si>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</si>
  <si>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</si>
  <si>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</si>
  <si>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</si>
  <si>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</si>
  <si>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</si>
  <si>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</si>
  <si>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</si>
  <si>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</si>
  <si>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</si>
  <si>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</si>
  <si>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</si>
  <si>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</si>
  <si>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</si>
  <si>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</si>
  <si>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</si>
  <si>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</si>
  <si>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</si>
  <si>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</si>
  <si>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</si>
  <si>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</si>
  <si>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</si>
  <si>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</si>
  <si>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</si>
  <si>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</si>
  <si>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</si>
  <si>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</si>
  <si>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</si>
  <si>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</si>
  <si>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</si>
  <si>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</si>
  <si>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</si>
  <si>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</si>
  <si>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</si>
  <si>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</si>
  <si>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</si>
  <si>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</si>
  <si>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</si>
  <si>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</si>
  <si>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</si>
  <si>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</si>
  <si>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</si>
  <si>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</si>
  <si>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</si>
  <si>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</si>
  <si>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</si>
  <si>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</si>
  <si>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</si>
  <si>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</si>
  <si>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</si>
  <si>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</si>
  <si>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</si>
  <si>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</si>
  <si>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</si>
  <si>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</si>
  <si>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</si>
  <si>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</si>
  <si>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</si>
  <si>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</si>
  <si>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</si>
  <si>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</si>
  <si>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</si>
  <si>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</si>
  <si>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</si>
  <si>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</si>
  <si>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</si>
  <si>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</si>
  <si>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</si>
  <si>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</si>
  <si>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</si>
  <si>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</si>
  <si>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</si>
  <si>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</si>
  <si>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</si>
  <si>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</si>
  <si>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</si>
  <si>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</si>
  <si>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</si>
  <si>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</si>
  <si>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</si>
  <si>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</si>
  <si>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</si>
  <si>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</si>
  <si>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</si>
  <si>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</si>
  <si>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</si>
  <si>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</si>
  <si>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</si>
  <si>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</si>
  <si>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</si>
  <si>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</si>
  <si>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</si>
  <si>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</si>
  <si>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</si>
  <si>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</si>
  <si>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</si>
  <si>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</si>
  <si>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</si>
  <si>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</si>
  <si>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</si>
  <si>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</si>
  <si>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</si>
  <si>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</si>
  <si>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</si>
  <si>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</si>
  <si>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</si>
  <si>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</si>
  <si>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</si>
  <si>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</si>
  <si>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</si>
  <si>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</si>
  <si>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</si>
  <si>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</si>
  <si>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</si>
  <si>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</si>
  <si>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</si>
  <si>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</si>
  <si>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</si>
  <si>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</si>
  <si>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</si>
  <si>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</si>
  <si>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</si>
  <si>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</si>
  <si>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</si>
  <si>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</si>
  <si>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</si>
  <si>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</si>
  <si>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</si>
  <si>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</si>
  <si>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</si>
  <si>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</si>
  <si>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</si>
  <si>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</si>
  <si>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</si>
  <si>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</si>
  <si>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</si>
  <si>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</si>
  <si>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</si>
  <si>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</si>
  <si>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</si>
  <si>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</si>
  <si>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</si>
  <si>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</si>
  <si>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</si>
  <si>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</si>
  <si>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</si>
  <si>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</si>
  <si>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</si>
  <si>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</si>
  <si>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</si>
  <si>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</si>
  <si>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</si>
  <si>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</si>
  <si>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</si>
  <si>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</si>
  <si>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</si>
  <si>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</si>
  <si>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</si>
  <si>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</si>
  <si>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</si>
  <si>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</si>
  <si>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</si>
  <si>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</si>
  <si>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</si>
  <si>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</si>
  <si>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</si>
  <si>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</si>
  <si>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</si>
  <si>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</si>
  <si>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</si>
  <si>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</si>
  <si>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</si>
  <si>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</si>
  <si>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</si>
  <si>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</si>
  <si>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</si>
  <si>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</si>
  <si>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</si>
  <si>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</si>
  <si>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</si>
  <si>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</si>
  <si>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</si>
  <si>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</si>
  <si>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</si>
  <si>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</si>
  <si>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</si>
  <si>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</si>
  <si>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</si>
  <si>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</si>
  <si>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</si>
  <si>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</si>
  <si>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</si>
  <si>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</si>
  <si>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</si>
  <si>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</si>
  <si>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</si>
  <si>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</si>
  <si>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</si>
  <si>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</si>
  <si>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</si>
  <si>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</si>
  <si>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</si>
  <si>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</si>
  <si>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</si>
  <si>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</si>
  <si>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</si>
  <si>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</si>
  <si>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</si>
  <si>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</si>
  <si>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</si>
  <si>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</si>
  <si>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</si>
  <si>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</si>
  <si>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</si>
  <si>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</si>
  <si>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</si>
  <si>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</si>
  <si>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</si>
  <si>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</si>
  <si>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</si>
  <si>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</si>
  <si>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</si>
  <si>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</si>
  <si>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</si>
  <si>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</si>
  <si>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</si>
  <si>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</si>
  <si>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</si>
  <si>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</si>
  <si>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</si>
  <si>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</si>
  <si>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</si>
  <si>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</si>
  <si>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</si>
  <si>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</si>
  <si>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</si>
  <si>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</si>
  <si>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</si>
  <si>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</si>
  <si>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</si>
  <si>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</si>
  <si>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</si>
  <si>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</si>
  <si>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</si>
  <si>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</si>
  <si>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</si>
  <si>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</si>
  <si>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</si>
  <si>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</si>
  <si>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</si>
  <si>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</si>
  <si>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</si>
  <si>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</si>
  <si>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</si>
  <si>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</si>
  <si>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</si>
  <si>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</si>
  <si>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</si>
  <si>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</si>
  <si>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</si>
  <si>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</si>
  <si>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</si>
  <si>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</si>
  <si>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</si>
  <si>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</si>
  <si>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</si>
  <si>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</si>
  <si>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</si>
  <si>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</si>
  <si>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</si>
  <si>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</si>
  <si>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</si>
  <si>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</si>
  <si>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</si>
  <si>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</si>
  <si>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</si>
  <si>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</si>
  <si>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</si>
  <si>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</si>
  <si>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</si>
  <si>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</si>
  <si>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</si>
  <si>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</si>
  <si>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</si>
  <si>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</si>
  <si>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</si>
  <si>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</si>
  <si>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</si>
  <si>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</si>
  <si>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</si>
  <si>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</si>
  <si>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</si>
  <si>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</si>
  <si>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</si>
  <si>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</si>
  <si>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</si>
  <si>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</si>
  <si>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</si>
  <si>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</si>
  <si>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</si>
  <si>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</si>
  <si>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</si>
  <si>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</si>
  <si>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</si>
  <si>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</si>
  <si>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</si>
  <si>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</si>
  <si>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</si>
  <si>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</si>
  <si>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</si>
  <si>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</si>
  <si>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</si>
  <si>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</si>
  <si>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</si>
  <si>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</si>
  <si>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</si>
  <si>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</si>
  <si>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</si>
  <si>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</si>
  <si>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</si>
  <si>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</si>
  <si>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</si>
  <si>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</si>
  <si>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</si>
  <si>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</si>
  <si>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</si>
  <si>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</si>
  <si>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</si>
  <si>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</si>
  <si>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</si>
  <si>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</si>
  <si>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</si>
  <si>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</si>
  <si>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</si>
  <si>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</si>
  <si>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</si>
  <si>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</si>
  <si>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</si>
  <si>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</si>
  <si>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</si>
  <si>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</si>
  <si>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</si>
  <si>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</si>
  <si>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</si>
  <si>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</si>
  <si>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</si>
  <si>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</si>
  <si>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</si>
  <si>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</si>
  <si>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</si>
  <si>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</si>
  <si>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</si>
  <si>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</si>
  <si>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</si>
  <si>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</si>
  <si>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</si>
  <si>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</si>
  <si>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</si>
  <si>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</si>
  <si>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</si>
  <si>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</si>
  <si>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</si>
  <si>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</si>
  <si>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</si>
  <si>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</si>
  <si>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</si>
  <si>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</si>
  <si>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</si>
  <si>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</si>
  <si>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</si>
  <si>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</si>
  <si>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</si>
  <si>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</si>
  <si>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</si>
  <si>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</si>
  <si>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</si>
  <si>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</si>
  <si>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</si>
  <si>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</si>
  <si>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</si>
  <si>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</si>
  <si>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</si>
  <si>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</si>
  <si>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</si>
  <si>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</si>
  <si>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</si>
  <si>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</si>
  <si>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</si>
  <si>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</si>
  <si>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</si>
  <si>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</si>
  <si>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</si>
  <si>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</si>
  <si>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</si>
  <si>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</si>
  <si>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</si>
  <si>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</si>
  <si>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</si>
  <si>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</si>
  <si>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</si>
  <si>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</si>
  <si>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</si>
  <si>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</si>
  <si>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</si>
  <si>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</si>
  <si>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</si>
  <si>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</si>
  <si>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</si>
  <si>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</si>
  <si>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</si>
  <si>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</si>
  <si>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</si>
  <si>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</si>
  <si>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</si>
  <si>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</si>
  <si>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</si>
  <si>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</si>
  <si>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</si>
  <si>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</si>
  <si>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</si>
  <si>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</si>
  <si>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</si>
  <si>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</si>
  <si>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</si>
  <si>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</si>
  <si>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</si>
  <si>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</si>
  <si>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</si>
  <si>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</si>
  <si>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</si>
  <si>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</si>
  <si>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</si>
  <si>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</si>
  <si>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</si>
  <si>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</si>
  <si>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</si>
  <si>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</si>
  <si>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</si>
  <si>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</si>
  <si>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</si>
  <si>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</si>
  <si>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</si>
  <si>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</si>
  <si>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</si>
  <si>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</si>
  <si>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</si>
  <si>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</si>
  <si>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</si>
  <si>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</si>
  <si>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</si>
  <si>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</si>
  <si>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</si>
  <si>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</si>
  <si>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</si>
  <si>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</si>
  <si>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</si>
  <si>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</si>
  <si>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</si>
  <si>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</si>
  <si>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</si>
  <si>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</si>
  <si>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</si>
  <si>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</si>
  <si>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</si>
  <si>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</si>
  <si>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</si>
  <si>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</si>
  <si>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</si>
  <si>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</si>
  <si>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</si>
  <si>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</si>
  <si>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</si>
  <si>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</si>
  <si>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</si>
  <si>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</si>
  <si>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</si>
  <si>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</si>
  <si>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</si>
  <si>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</si>
  <si>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</si>
  <si>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</si>
  <si>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</si>
  <si>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</si>
  <si>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</si>
  <si>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</si>
  <si>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</si>
  <si>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</si>
  <si>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</si>
  <si>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</si>
  <si>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</si>
  <si>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</si>
  <si>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</si>
  <si>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</si>
  <si>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</si>
  <si>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</si>
  <si>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</si>
  <si>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</si>
  <si>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</si>
  <si>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</si>
  <si>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</si>
  <si>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</si>
  <si>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</si>
  <si>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</si>
  <si>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</si>
  <si>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</si>
  <si>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</si>
  <si>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</si>
  <si>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</si>
  <si>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</si>
  <si>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</si>
  <si>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</si>
  <si>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</si>
  <si>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</si>
  <si>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</si>
  <si>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</si>
  <si>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</si>
  <si>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</si>
  <si>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</si>
  <si>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</si>
  <si>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</si>
  <si>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</si>
  <si>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</si>
  <si>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</si>
  <si>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</si>
  <si>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</si>
  <si>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</si>
  <si>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</si>
  <si>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</si>
  <si>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</si>
  <si>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</si>
  <si>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</si>
  <si>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</si>
  <si>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</si>
  <si>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</si>
  <si>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</si>
  <si>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</si>
  <si>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</si>
  <si>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</si>
  <si>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</si>
  <si>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</si>
  <si>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</si>
  <si>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</si>
  <si>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</si>
  <si>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</si>
  <si>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</si>
  <si>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</si>
  <si>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</si>
  <si>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</si>
  <si>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</si>
  <si>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</si>
  <si>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</si>
  <si>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</si>
  <si>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</si>
  <si>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</si>
  <si>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</si>
  <si>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</si>
  <si>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</si>
  <si>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</si>
  <si>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</si>
  <si>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</si>
  <si>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</si>
  <si>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</si>
  <si>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</si>
  <si>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</si>
  <si>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</si>
  <si>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</si>
  <si>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</si>
  <si>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</si>
  <si>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</si>
  <si>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</si>
  <si>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</si>
  <si>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</si>
  <si>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</si>
  <si>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</si>
  <si>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</si>
  <si>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</si>
  <si>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</si>
  <si>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</si>
  <si>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</si>
  <si>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</si>
  <si>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</si>
  <si>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</si>
  <si>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</si>
  <si>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</si>
  <si>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</si>
  <si>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</si>
  <si>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</si>
  <si>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</si>
  <si>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</si>
  <si>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</si>
  <si>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</si>
  <si>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</si>
  <si>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</si>
  <si>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</si>
  <si>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</si>
  <si>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</si>
  <si>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</si>
  <si>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</si>
  <si>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</si>
  <si>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</si>
  <si>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</si>
  <si>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</si>
  <si>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</si>
  <si>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</si>
  <si>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</si>
  <si>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</si>
  <si>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</si>
  <si>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</si>
  <si>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</si>
  <si>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</si>
  <si>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</si>
  <si>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</si>
  <si>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</si>
  <si>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</si>
  <si>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</si>
  <si>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</si>
  <si>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</si>
  <si>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</si>
  <si>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</si>
  <si>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</si>
  <si>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</si>
  <si>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</si>
  <si>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</si>
  <si>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</si>
  <si>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</si>
  <si>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</si>
  <si>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</si>
  <si>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</si>
  <si>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</si>
  <si>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</si>
  <si>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</si>
  <si>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</si>
  <si>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</si>
  <si>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</si>
  <si>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</si>
  <si>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</si>
  <si>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</si>
  <si>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</si>
  <si>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</si>
  <si>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</si>
  <si>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</si>
  <si>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</si>
  <si>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</si>
  <si>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</si>
  <si>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</si>
  <si>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</si>
  <si>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</si>
  <si>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</si>
  <si>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</si>
  <si>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</si>
  <si>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</si>
  <si>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</si>
  <si>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</si>
  <si>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</si>
  <si>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</si>
  <si>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</si>
  <si>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</si>
  <si>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</si>
  <si>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</si>
  <si>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</si>
  <si>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</si>
  <si>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</si>
  <si>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</si>
  <si>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</si>
  <si>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</si>
  <si>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</si>
  <si>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</si>
  <si>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</si>
  <si>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</si>
  <si>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</si>
  <si>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</si>
  <si>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</si>
  <si>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</si>
  <si>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</si>
  <si>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</si>
  <si>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</si>
  <si>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</si>
  <si>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</si>
  <si>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</si>
  <si>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</si>
  <si>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</si>
  <si>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</si>
  <si>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</si>
  <si>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</si>
  <si>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</si>
  <si>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</si>
  <si>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</si>
  <si>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</si>
  <si>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</si>
  <si>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</si>
  <si>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</si>
  <si>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</si>
  <si>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</si>
  <si>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</si>
  <si>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</si>
  <si>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</si>
  <si>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</si>
  <si>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</si>
  <si>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</si>
  <si>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</si>
  <si>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</si>
  <si>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</si>
  <si>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</si>
  <si>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</si>
  <si>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</si>
  <si>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</si>
  <si>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</si>
  <si>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</si>
  <si>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</si>
  <si>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</si>
  <si>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</si>
  <si>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</si>
  <si>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</si>
  <si>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</si>
  <si>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</si>
  <si>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</si>
  <si>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</si>
  <si>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</si>
  <si>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</si>
  <si>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</si>
  <si>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</si>
  <si>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</si>
  <si>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</si>
  <si>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</si>
  <si>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</si>
  <si>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</si>
  <si>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</si>
  <si>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</si>
  <si>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</si>
  <si>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</si>
  <si>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</si>
  <si>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</si>
  <si>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</si>
  <si>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</si>
  <si>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</si>
  <si>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</si>
  <si>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</si>
  <si>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</si>
  <si>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</si>
  <si>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</si>
  <si>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</si>
  <si>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</si>
  <si>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</si>
  <si>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</si>
  <si>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</si>
  <si>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</si>
  <si>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</si>
  <si>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</si>
  <si>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</si>
  <si>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</si>
  <si>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</si>
  <si>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</si>
  <si>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</si>
  <si>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</si>
  <si>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</si>
  <si>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</si>
  <si>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</si>
  <si>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</si>
  <si>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</si>
  <si>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</si>
  <si>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</si>
  <si>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</si>
  <si>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</si>
  <si>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</si>
  <si>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</si>
  <si>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</si>
  <si>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</si>
  <si>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</si>
  <si>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</si>
  <si>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</si>
  <si>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</si>
  <si>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</si>
  <si>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</si>
  <si>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</si>
  <si>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</si>
  <si>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</si>
  <si>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</si>
  <si>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</si>
  <si>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</si>
  <si>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</si>
  <si>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</si>
  <si>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</si>
  <si>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</si>
  <si>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</si>
  <si>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</si>
  <si>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</si>
  <si>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</si>
  <si>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</si>
  <si>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</si>
  <si>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</si>
  <si>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</si>
  <si>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</si>
  <si>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</si>
  <si>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</si>
  <si>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</si>
  <si>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</si>
  <si>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</si>
  <si>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</si>
  <si>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</si>
  <si>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</si>
  <si>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</si>
  <si>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</si>
  <si>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</si>
  <si>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</si>
  <si>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</si>
  <si>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</si>
  <si>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</si>
  <si>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</si>
  <si>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</si>
  <si>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</si>
  <si>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</si>
  <si>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</si>
  <si>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</si>
  <si>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</si>
  <si>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</si>
  <si>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</si>
  <si>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</si>
  <si>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</si>
  <si>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</si>
  <si>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</si>
  <si>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</si>
  <si>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</si>
  <si>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</si>
  <si>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</si>
  <si>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</si>
  <si>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</si>
  <si>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</si>
  <si>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</si>
  <si>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</si>
  <si>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</si>
  <si>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</si>
  <si>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</si>
  <si>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</si>
  <si>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</si>
  <si>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</si>
  <si>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</si>
  <si>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</si>
  <si>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</si>
  <si>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</si>
  <si>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</si>
  <si>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</si>
  <si>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</si>
  <si>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</si>
  <si>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</si>
  <si>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</si>
  <si>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</si>
  <si>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</si>
  <si>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</si>
  <si>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</si>
  <si>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</si>
  <si>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</si>
  <si>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</si>
  <si>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</si>
  <si>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</si>
  <si>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</si>
  <si>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</si>
  <si>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</si>
  <si>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</si>
  <si>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</si>
  <si>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</si>
  <si>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</si>
  <si>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</si>
  <si>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</si>
  <si>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</si>
  <si>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</si>
  <si>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</si>
  <si>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</si>
  <si>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</si>
  <si>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</si>
  <si>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</si>
  <si>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</si>
  <si>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</si>
  <si>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</si>
  <si>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</si>
  <si>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</si>
  <si>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</si>
  <si>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</si>
  <si>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</si>
  <si>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</si>
  <si>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</si>
  <si>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</si>
  <si>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</si>
  <si>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</si>
  <si>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</si>
  <si>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</si>
  <si>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</si>
  <si>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</si>
  <si>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</si>
  <si>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</si>
  <si>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</si>
  <si>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</si>
  <si>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</si>
  <si>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</si>
  <si>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</si>
  <si>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</si>
  <si>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</si>
  <si>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</si>
  <si>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</si>
  <si>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</si>
  <si>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</si>
  <si>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</si>
  <si>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</si>
  <si>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</si>
  <si>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</si>
  <si>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</si>
  <si>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</si>
  <si>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</si>
  <si>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</si>
  <si>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</si>
  <si>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</si>
  <si>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</si>
  <si>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</si>
  <si>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</si>
  <si>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</si>
  <si>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</si>
  <si>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</si>
  <si>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</si>
  <si>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</si>
  <si>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</si>
  <si>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</si>
  <si>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</si>
  <si>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</si>
  <si>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</si>
  <si>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</si>
  <si>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</si>
  <si>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</si>
  <si>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</si>
  <si>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</si>
  <si>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</si>
  <si>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</si>
  <si>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</si>
  <si>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</si>
  <si>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</si>
  <si>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</si>
  <si>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</si>
  <si>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</si>
  <si>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</si>
  <si>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</si>
  <si>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</si>
  <si>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</si>
  <si>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</si>
  <si>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</si>
  <si>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</si>
  <si>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</si>
  <si>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</si>
  <si>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</si>
  <si>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</si>
  <si>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</si>
  <si>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</si>
  <si>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</si>
  <si>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</si>
  <si>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</si>
  <si>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</si>
  <si>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</si>
  <si>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</si>
  <si>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</si>
  <si>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</si>
  <si>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</si>
  <si>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</si>
  <si>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</si>
  <si>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</si>
  <si>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</si>
  <si>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</si>
  <si>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</si>
  <si>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</si>
  <si>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</si>
  <si>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</si>
  <si>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</si>
  <si>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</si>
  <si>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</si>
  <si>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</si>
  <si>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</si>
  <si>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</si>
  <si>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</si>
  <si>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</si>
  <si>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</si>
  <si>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</si>
  <si>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</si>
  <si>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</si>
  <si>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</si>
  <si>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</si>
  <si>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</si>
  <si>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</si>
  <si>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</si>
  <si>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</si>
  <si>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</si>
  <si>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</si>
  <si>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</si>
  <si>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</si>
  <si>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</si>
  <si>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</si>
  <si>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</si>
  <si>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</si>
  <si>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</si>
  <si>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</si>
  <si>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</si>
  <si>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</si>
  <si>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</si>
  <si>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</si>
  <si>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</si>
  <si>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</si>
  <si>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</si>
  <si>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</si>
  <si>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</si>
  <si>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</si>
  <si>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</si>
  <si>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</si>
  <si>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</si>
  <si>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</si>
  <si>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</si>
  <si>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</si>
  <si>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</si>
  <si>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</si>
  <si>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</si>
  <si>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</si>
  <si>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</si>
  <si>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</si>
  <si>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</si>
  <si>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</si>
  <si>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</si>
  <si>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</si>
  <si>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</si>
  <si>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</si>
  <si>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</si>
  <si>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</si>
  <si>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</si>
  <si>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</si>
  <si>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</si>
  <si>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</si>
  <si>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</si>
  <si>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</si>
  <si>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</si>
  <si>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</si>
  <si>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</si>
  <si>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</si>
  <si>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</si>
  <si>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</si>
  <si>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</si>
  <si>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</si>
  <si>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</si>
  <si>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</si>
  <si>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</si>
  <si>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</si>
  <si>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</si>
  <si>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</si>
  <si>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</si>
  <si>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</si>
  <si>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</si>
  <si>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</si>
  <si>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</si>
  <si>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</si>
  <si>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</si>
  <si>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</si>
  <si>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</si>
  <si>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</si>
  <si>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</si>
  <si>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</si>
  <si>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</si>
  <si>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</si>
  <si>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</si>
  <si>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</si>
  <si>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</si>
  <si>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</si>
  <si>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</si>
  <si>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</si>
  <si>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</si>
  <si>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</si>
  <si>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</si>
  <si>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</si>
  <si>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</si>
  <si>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</si>
  <si>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</si>
  <si>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</si>
  <si>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</si>
  <si>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</si>
  <si>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</si>
  <si>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</si>
  <si>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</si>
  <si>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</si>
  <si>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</si>
  <si>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</si>
  <si>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</si>
  <si>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</si>
  <si>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</si>
  <si>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</si>
  <si>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</si>
  <si>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</si>
  <si>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</si>
  <si>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</si>
  <si>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</si>
  <si>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</si>
  <si>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</si>
  <si>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</si>
  <si>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</si>
  <si>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</si>
  <si>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</si>
  <si>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</si>
  <si>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</si>
  <si>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</si>
  <si>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</si>
  <si>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</si>
  <si>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</si>
  <si>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</si>
  <si>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</si>
  <si>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</si>
  <si>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</si>
  <si>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</si>
  <si>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</si>
  <si>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</si>
  <si>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</si>
  <si>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</si>
  <si>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</si>
  <si>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</si>
  <si>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</si>
  <si>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</si>
  <si>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</si>
  <si>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</si>
  <si>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</si>
  <si>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</si>
  <si>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</si>
  <si>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</si>
  <si>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</si>
  <si>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</si>
  <si>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</si>
  <si>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</si>
  <si>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</si>
  <si>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</si>
  <si>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</si>
  <si>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</si>
  <si>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</si>
  <si>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</si>
  <si>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</si>
  <si>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</si>
  <si>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</si>
  <si>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</si>
  <si>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</si>
  <si>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</si>
  <si>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</si>
  <si>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</si>
  <si>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</si>
  <si>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</si>
  <si>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</si>
  <si>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</si>
  <si>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</si>
  <si>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</si>
  <si>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</si>
  <si>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</si>
  <si>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</si>
  <si>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</si>
  <si>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</si>
  <si>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</si>
  <si>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</si>
  <si>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</si>
  <si>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</si>
  <si>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</si>
  <si>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</si>
  <si>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</si>
  <si>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</si>
  <si>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</si>
  <si>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</si>
  <si>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</si>
  <si>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</si>
  <si>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</si>
  <si>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</si>
  <si>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</si>
  <si>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</si>
  <si>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</si>
  <si>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</si>
  <si>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</si>
  <si>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</si>
  <si>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</si>
  <si>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</si>
  <si>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</si>
  <si>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</si>
  <si>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</si>
  <si>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</si>
  <si>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</si>
  <si>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</si>
  <si>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</si>
  <si>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</si>
  <si>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</si>
  <si>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</si>
  <si>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</si>
  <si>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</si>
  <si>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</si>
  <si>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</si>
  <si>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</si>
  <si>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</si>
  <si>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</si>
  <si>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</si>
  <si>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</si>
  <si>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</si>
  <si>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</si>
  <si>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</si>
  <si>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</si>
  <si>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</si>
  <si>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</si>
  <si>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</si>
  <si>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</si>
  <si>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</si>
  <si>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</si>
  <si>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</si>
  <si>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</si>
  <si>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</si>
  <si>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</si>
  <si>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</si>
  <si>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</si>
  <si>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</si>
  <si>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</si>
  <si>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</si>
  <si>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</si>
  <si>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</si>
  <si>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</si>
  <si>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</si>
  <si>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</si>
  <si>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</si>
  <si>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</si>
  <si>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</si>
  <si>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</si>
  <si>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</si>
  <si>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</si>
  <si>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</si>
  <si>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</si>
  <si>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</si>
  <si>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</si>
  <si>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</si>
  <si>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</si>
  <si>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</si>
  <si>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</si>
  <si>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</si>
  <si>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</si>
  <si>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</si>
  <si>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</si>
  <si>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</si>
  <si>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</si>
  <si>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</si>
  <si>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</si>
  <si>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</si>
  <si>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</si>
  <si>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</si>
  <si>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</si>
  <si>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</si>
  <si>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</si>
  <si>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</si>
  <si>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</si>
  <si>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</si>
  <si>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</si>
  <si>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</si>
  <si>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</si>
  <si>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</si>
  <si>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</si>
  <si>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</si>
  <si>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</si>
  <si>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</si>
  <si>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</si>
  <si>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</si>
  <si>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</si>
  <si>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</si>
  <si>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</si>
  <si>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</si>
  <si>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</si>
  <si>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</si>
  <si>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</si>
  <si>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</si>
  <si>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</si>
  <si>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</si>
  <si>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</si>
  <si>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</si>
  <si>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</si>
  <si>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</si>
  <si>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</si>
  <si>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</si>
  <si>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</si>
  <si>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</si>
  <si>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</si>
  <si>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</si>
  <si>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</si>
  <si>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</si>
  <si>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</si>
  <si>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</si>
  <si>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</si>
  <si>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</si>
  <si>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</si>
  <si>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</si>
  <si>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</si>
  <si>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</si>
  <si>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</si>
  <si>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</si>
  <si>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</si>
  <si>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</si>
  <si>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</si>
  <si>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</si>
  <si>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</si>
  <si>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</si>
  <si>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</si>
  <si>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</si>
  <si>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</si>
  <si>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</si>
  <si>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</si>
  <si>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</si>
  <si>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</si>
  <si>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</si>
  <si>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</si>
  <si>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</si>
  <si>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</si>
  <si>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</si>
  <si>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</si>
  <si>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</si>
  <si>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</si>
  <si>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</si>
  <si>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</si>
  <si>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</si>
  <si>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</si>
  <si>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</si>
  <si>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</si>
  <si>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</si>
  <si>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</si>
  <si>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</si>
  <si>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</si>
  <si>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</si>
  <si>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</si>
  <si>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</si>
  <si>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</si>
  <si>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</si>
  <si>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</si>
  <si>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</si>
  <si>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</si>
  <si>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</si>
  <si>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</si>
  <si>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</si>
  <si>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</si>
  <si>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</si>
  <si>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</si>
  <si>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</si>
  <si>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</si>
  <si>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</si>
  <si>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</si>
  <si>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</si>
  <si>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</si>
  <si>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</si>
  <si>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</si>
  <si>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</si>
  <si>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</si>
  <si>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</si>
  <si>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</si>
  <si>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</si>
  <si>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</si>
  <si>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</si>
  <si>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</si>
  <si>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</si>
  <si>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</si>
  <si>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</si>
  <si>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</si>
  <si>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</si>
  <si>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</si>
  <si>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</si>
  <si>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</si>
  <si>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</si>
  <si>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</si>
  <si>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</si>
  <si>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</si>
  <si>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</si>
  <si>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</si>
  <si>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</si>
  <si>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</si>
  <si>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</si>
  <si>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</si>
  <si>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</si>
  <si>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</si>
  <si>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</si>
  <si>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</si>
  <si>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</si>
  <si>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</si>
  <si>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</si>
  <si>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</si>
  <si>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</si>
  <si>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</si>
  <si>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</si>
  <si>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</si>
  <si>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</si>
  <si>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</si>
  <si>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</si>
  <si>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</si>
  <si>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</si>
  <si>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</si>
  <si>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</si>
  <si>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</si>
  <si>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</si>
  <si>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</si>
  <si>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</si>
  <si>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</si>
  <si>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</si>
  <si>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</si>
  <si>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</si>
  <si>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</si>
  <si>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</si>
  <si>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</si>
  <si>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</si>
  <si>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</si>
  <si>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</si>
  <si>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</si>
  <si>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</si>
  <si>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</si>
  <si>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</si>
  <si>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</si>
  <si>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</si>
  <si>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</si>
  <si>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</si>
  <si>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</si>
  <si>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</si>
  <si>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</si>
  <si>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</si>
  <si>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</si>
  <si>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</si>
  <si>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</si>
  <si>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</si>
  <si>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</si>
  <si>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</si>
  <si>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</si>
  <si>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</si>
  <si>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</si>
  <si>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</si>
  <si>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</si>
  <si>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</si>
  <si>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</si>
  <si>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</si>
  <si>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</si>
  <si>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</si>
  <si>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</si>
  <si>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</si>
  <si>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</si>
  <si>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</si>
  <si>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</si>
  <si>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</si>
  <si>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</si>
  <si>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</si>
  <si>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</si>
  <si>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</si>
  <si>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</si>
  <si>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</si>
  <si>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</si>
  <si>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</si>
  <si>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</si>
  <si>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</si>
  <si>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</si>
  <si>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</si>
  <si>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</si>
  <si>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</si>
  <si>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</si>
  <si>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</si>
  <si>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</si>
  <si>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</si>
  <si>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</si>
  <si>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</si>
  <si>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</si>
  <si>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</si>
  <si>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</si>
  <si>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</si>
  <si>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</si>
  <si>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</si>
  <si>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</si>
  <si>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</si>
  <si>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</si>
  <si>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</si>
  <si>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</si>
  <si>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</si>
  <si>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</si>
  <si>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</si>
  <si>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</si>
  <si>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</si>
  <si>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</si>
  <si>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</si>
  <si>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</si>
  <si>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</si>
  <si>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</si>
  <si>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</si>
  <si>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</si>
  <si>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</si>
  <si>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</si>
  <si>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</si>
  <si>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</si>
  <si>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</si>
  <si>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</si>
  <si>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</si>
  <si>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</si>
  <si>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</si>
  <si>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</si>
  <si>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</si>
  <si>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</si>
  <si>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</si>
  <si>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</si>
  <si>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</si>
  <si>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</si>
  <si>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</si>
  <si>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</si>
  <si>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</si>
  <si>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</si>
  <si>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</si>
  <si>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</si>
  <si>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</si>
  <si>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</si>
  <si>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</si>
  <si>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</si>
  <si>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</si>
  <si>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</si>
  <si>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</si>
  <si>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</si>
  <si>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</si>
  <si>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</si>
  <si>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</si>
  <si>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</si>
  <si>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</si>
  <si>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</si>
  <si>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</si>
  <si>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</si>
  <si>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</si>
  <si>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</si>
  <si>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</si>
  <si>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</si>
  <si>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</si>
  <si>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</si>
  <si>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</si>
  <si>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</si>
  <si>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</si>
  <si>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</si>
  <si>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</si>
  <si>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</si>
  <si>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</si>
  <si>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</si>
  <si>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</si>
  <si>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</si>
  <si>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</si>
  <si>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</si>
  <si>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</si>
  <si>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</si>
  <si>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</si>
  <si>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</si>
  <si>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</si>
  <si>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</si>
  <si>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</si>
  <si>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</si>
  <si>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</si>
  <si>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</si>
  <si>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</si>
  <si>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</si>
  <si>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</si>
  <si>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</si>
  <si>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</si>
  <si>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</si>
  <si>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</si>
  <si>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</si>
  <si>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</si>
  <si>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</si>
  <si>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</si>
  <si>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</si>
  <si>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</si>
  <si>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</si>
  <si>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</si>
  <si>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</si>
  <si>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</si>
  <si>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</si>
  <si>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</si>
  <si>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</si>
  <si>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</si>
  <si>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</si>
  <si>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</si>
  <si>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</si>
  <si>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</si>
  <si>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</si>
  <si>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</si>
  <si>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</si>
  <si>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</si>
  <si>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</si>
  <si>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</si>
  <si>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</si>
  <si>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</si>
  <si>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</si>
  <si>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</si>
  <si>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</si>
  <si>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</si>
  <si>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</si>
  <si>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</si>
  <si>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</si>
  <si>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</si>
  <si>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</si>
  <si>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</si>
  <si>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</si>
  <si>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</si>
  <si>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</si>
  <si>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</si>
  <si>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</si>
  <si>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</si>
  <si>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</si>
  <si>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</si>
  <si>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</si>
  <si>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</si>
  <si>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</si>
  <si>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</si>
  <si>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</si>
  <si>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</si>
  <si>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</si>
  <si>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</si>
  <si>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</si>
  <si>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</si>
  <si>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</si>
  <si>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</si>
  <si>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</si>
  <si>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</si>
  <si>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</si>
  <si>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</si>
  <si>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</si>
  <si>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</si>
  <si>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</si>
  <si>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</si>
  <si>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</si>
  <si>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</si>
  <si>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</si>
  <si>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</si>
  <si>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</si>
  <si>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</si>
  <si>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</si>
  <si>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</si>
  <si>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</si>
  <si>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</si>
  <si>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</si>
  <si>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</si>
  <si>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</si>
  <si>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</si>
  <si>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</si>
  <si>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</si>
  <si>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</si>
  <si>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</si>
  <si>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</si>
  <si>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</si>
  <si>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</si>
  <si>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</si>
  <si>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</si>
  <si>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</si>
  <si>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</si>
  <si>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</si>
  <si>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</si>
  <si>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</si>
  <si>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</si>
  <si>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</si>
  <si>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</si>
  <si>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</si>
  <si>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</si>
  <si>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</si>
  <si>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</si>
  <si>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</si>
  <si>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</si>
  <si>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</si>
  <si>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</si>
  <si>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</si>
  <si>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</si>
  <si>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</si>
  <si>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</si>
  <si>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</si>
  <si>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</si>
  <si>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</si>
  <si>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</si>
  <si>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</si>
  <si>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</si>
  <si>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</si>
  <si>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</si>
  <si>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</si>
  <si>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</si>
  <si>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</si>
  <si>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</si>
  <si>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</si>
  <si>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</si>
  <si>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</si>
  <si>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</si>
  <si>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</si>
  <si>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</si>
  <si>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</si>
  <si>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</si>
  <si>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</si>
  <si>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</si>
  <si>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</si>
  <si>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</si>
  <si>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</si>
  <si>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</si>
  <si>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</si>
  <si>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</si>
  <si>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</si>
  <si>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</si>
  <si>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</si>
  <si>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</si>
  <si>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</si>
  <si>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</si>
  <si>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</si>
  <si>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</si>
  <si>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</si>
  <si>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</si>
  <si>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</si>
  <si>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</si>
  <si>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</si>
  <si>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</si>
  <si>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</si>
  <si>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</si>
  <si>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</si>
  <si>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</si>
  <si>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</si>
  <si>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</si>
  <si>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</si>
  <si>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</si>
  <si>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</si>
  <si>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</si>
  <si>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</si>
  <si>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</si>
  <si>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</si>
  <si>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</si>
  <si>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</si>
  <si>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</si>
  <si>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</si>
  <si>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</si>
  <si>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</si>
  <si>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</si>
  <si>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</si>
  <si>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</si>
  <si>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</si>
  <si>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</si>
  <si>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</si>
  <si>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</si>
  <si>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</si>
  <si>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</si>
  <si>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</si>
  <si>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</si>
  <si>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</si>
  <si>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</si>
  <si>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</si>
  <si>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</si>
  <si>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</si>
  <si>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</si>
  <si>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</si>
  <si>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</si>
  <si>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</si>
  <si>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</si>
  <si>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</si>
  <si>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</si>
  <si>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</si>
  <si>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</si>
  <si>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</si>
  <si>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</si>
  <si>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</si>
  <si>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</si>
  <si>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</si>
  <si>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</si>
  <si>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</si>
  <si>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</si>
  <si>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</si>
  <si>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</si>
  <si>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</si>
  <si>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</si>
  <si>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</si>
  <si>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</si>
  <si>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</si>
  <si>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</si>
  <si>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</si>
  <si>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</si>
  <si>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</si>
  <si>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</si>
  <si>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</si>
  <si>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</si>
  <si>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</si>
  <si>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</si>
  <si>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</si>
  <si>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</si>
  <si>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</si>
  <si>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</si>
  <si>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</si>
  <si>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</si>
  <si>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</si>
  <si>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</si>
  <si>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</si>
  <si>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</si>
  <si>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</si>
  <si>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</si>
  <si>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</si>
  <si>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</si>
  <si>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</si>
  <si>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</si>
  <si>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</si>
  <si>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</si>
  <si>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</si>
  <si>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</si>
  <si>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</si>
  <si>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</si>
  <si>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</si>
  <si>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</si>
  <si>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</si>
  <si>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</si>
  <si>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</si>
  <si>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</si>
  <si>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</si>
  <si>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</si>
  <si>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</si>
  <si>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</si>
  <si>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</si>
  <si>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</si>
  <si>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</si>
  <si>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</si>
  <si>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</si>
  <si>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</si>
  <si>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</si>
  <si>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</si>
  <si>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</si>
  <si>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</si>
  <si>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</si>
  <si>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</si>
  <si>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</si>
  <si>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</si>
  <si>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</si>
  <si>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</si>
  <si>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</si>
  <si>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</si>
  <si>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</si>
  <si>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</si>
  <si>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</si>
  <si>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</si>
  <si>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</si>
  <si>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</si>
  <si>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</si>
  <si>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</si>
  <si>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</si>
  <si>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</si>
  <si>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</si>
  <si>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</si>
  <si>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</si>
  <si>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</si>
  <si>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</si>
  <si>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</si>
  <si>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</si>
  <si>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</si>
  <si>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</si>
  <si>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</si>
  <si>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</si>
  <si>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</si>
  <si>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</si>
  <si>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</si>
  <si>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</si>
  <si>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</si>
  <si>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</si>
  <si>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</si>
  <si>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</si>
  <si>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</si>
  <si>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</si>
  <si>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</si>
  <si>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</si>
  <si>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</si>
  <si>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</si>
  <si>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</si>
  <si>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</si>
  <si>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</si>
  <si>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</si>
  <si>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</si>
  <si>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</si>
  <si>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</si>
  <si>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</si>
  <si>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</si>
  <si>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</si>
  <si>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</si>
  <si>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</si>
  <si>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</si>
  <si>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</si>
  <si>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</si>
  <si>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</si>
  <si>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</si>
  <si>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</si>
  <si>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</si>
  <si>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</si>
  <si>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</si>
  <si>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</si>
  <si>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</si>
  <si>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</si>
  <si>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</si>
  <si>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</si>
  <si>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</si>
  <si>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</si>
  <si>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</si>
  <si>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</si>
  <si>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</si>
  <si>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</si>
  <si>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</si>
  <si>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</si>
  <si>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</si>
  <si>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</si>
  <si>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</si>
  <si>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</si>
  <si>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</si>
  <si>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</si>
  <si>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</si>
  <si>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</si>
  <si>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</si>
  <si>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</si>
  <si>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</si>
  <si>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</si>
  <si>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</si>
  <si>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</si>
  <si>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</si>
  <si>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</si>
  <si>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</si>
  <si>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</si>
  <si>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</si>
  <si>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</si>
  <si>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</si>
  <si>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</si>
  <si>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</si>
  <si>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</si>
  <si>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</si>
  <si>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</si>
  <si>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</si>
  <si>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</si>
  <si>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</si>
  <si>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</si>
  <si>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</si>
  <si>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</si>
  <si>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</si>
  <si>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</si>
  <si>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</si>
  <si>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</si>
  <si>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</si>
  <si>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</si>
  <si>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</si>
  <si>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</si>
  <si>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</si>
  <si>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</si>
  <si>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</si>
  <si>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</si>
  <si>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</si>
  <si>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</si>
  <si>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</si>
  <si>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</si>
  <si>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</si>
  <si>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</si>
  <si>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</si>
  <si>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</si>
  <si>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</si>
  <si>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</si>
  <si>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</si>
  <si>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</si>
  <si>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</si>
  <si>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</si>
  <si>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</si>
  <si>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</si>
  <si>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</si>
  <si>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</si>
  <si>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</si>
  <si>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</si>
  <si>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</si>
  <si>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</si>
  <si>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</si>
  <si>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</si>
  <si>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</si>
  <si>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</si>
  <si>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</si>
  <si>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</si>
  <si>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</si>
  <si>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</si>
  <si>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</si>
  <si>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</si>
  <si>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</si>
  <si>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</si>
  <si>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</si>
  <si>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</si>
  <si>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</si>
  <si>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</si>
  <si>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</si>
  <si>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</si>
  <si>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</si>
  <si>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</si>
  <si>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</si>
  <si>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</si>
  <si>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</si>
  <si>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</si>
  <si>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</si>
  <si>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</si>
  <si>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</si>
  <si>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</si>
  <si>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</si>
  <si>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</si>
  <si>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</si>
  <si>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</si>
  <si>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</si>
  <si>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</si>
  <si>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</si>
  <si>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</si>
  <si>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</si>
  <si>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</si>
  <si>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</si>
  <si>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</si>
  <si>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</si>
  <si>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</si>
  <si>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</si>
  <si>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</si>
  <si>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</si>
  <si>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</si>
  <si>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</si>
  <si>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</si>
  <si>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</si>
  <si>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</si>
  <si>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</si>
  <si>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</si>
  <si>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</si>
  <si>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</si>
  <si>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</si>
  <si>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</si>
  <si>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</si>
  <si>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</si>
  <si>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</si>
  <si>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</si>
  <si>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</si>
  <si>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</si>
  <si>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</si>
  <si>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</si>
  <si>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</si>
  <si>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</si>
  <si>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</si>
  <si>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</si>
  <si>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</si>
  <si>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</si>
  <si>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</si>
  <si>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</si>
  <si>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</si>
  <si>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</si>
  <si>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</si>
  <si>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</si>
  <si>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</si>
  <si>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</si>
  <si>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</si>
  <si>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</si>
  <si>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</si>
  <si>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</si>
  <si>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</si>
  <si>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</si>
  <si>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</si>
  <si>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</si>
  <si>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</si>
  <si>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</si>
  <si>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</si>
  <si>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</si>
  <si>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</si>
  <si>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</si>
  <si>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</si>
  <si>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</si>
  <si>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</si>
  <si>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</si>
  <si>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</si>
  <si>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</si>
  <si>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</si>
  <si>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</si>
  <si>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</si>
  <si>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</si>
  <si>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</si>
  <si>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</si>
  <si>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</si>
  <si>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</si>
  <si>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</si>
  <si>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</si>
  <si>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</si>
  <si>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</si>
  <si>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</si>
  <si>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</si>
  <si>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</si>
  <si>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</si>
  <si>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</si>
  <si>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</si>
  <si>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</si>
  <si>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</si>
  <si>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</si>
  <si>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</si>
  <si>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</si>
  <si>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</si>
  <si>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</si>
  <si>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</si>
  <si>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</si>
  <si>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</si>
  <si>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</si>
  <si>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</si>
  <si>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</si>
  <si>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</si>
  <si>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</si>
  <si>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</si>
  <si>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</si>
  <si>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</si>
  <si>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</si>
  <si>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</si>
  <si>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</si>
  <si>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</si>
  <si>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</si>
  <si>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</si>
  <si>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</si>
  <si>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</si>
  <si>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</si>
  <si>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</si>
  <si>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</si>
  <si>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</si>
  <si>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</si>
  <si>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</si>
  <si>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</si>
  <si>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</si>
  <si>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</si>
  <si>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</si>
  <si>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</si>
  <si>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</si>
  <si>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</si>
  <si>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</si>
  <si>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</si>
  <si>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</si>
  <si>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</si>
  <si>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</si>
  <si>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</si>
  <si>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</si>
  <si>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</si>
  <si>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</si>
  <si>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</si>
  <si>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</si>
  <si>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</si>
  <si>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</si>
  <si>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</si>
  <si>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</si>
  <si>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</si>
  <si>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</si>
  <si>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</si>
  <si>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</si>
  <si>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</si>
  <si>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</si>
  <si>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</si>
  <si>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</si>
  <si>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</si>
  <si>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</si>
  <si>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</si>
  <si>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</si>
  <si>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</si>
  <si>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</si>
  <si>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</si>
  <si>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</si>
  <si>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</si>
  <si>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</si>
  <si>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</si>
  <si>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</si>
  <si>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</si>
  <si>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</si>
  <si>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</si>
  <si>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</si>
  <si>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</si>
  <si>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</si>
  <si>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</si>
  <si>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</si>
  <si>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</si>
  <si>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</si>
  <si>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</si>
  <si>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</si>
  <si>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</si>
  <si>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</si>
  <si>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</si>
  <si>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</si>
  <si>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</si>
  <si>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</si>
  <si>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</si>
  <si>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</si>
  <si>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</si>
  <si>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</si>
  <si>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</si>
  <si>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</si>
  <si>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</si>
  <si>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</si>
  <si>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</si>
  <si>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</si>
  <si>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</si>
  <si>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</si>
  <si>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</si>
  <si>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</si>
  <si>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</si>
  <si>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</si>
  <si>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</si>
  <si>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</si>
  <si>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</si>
  <si>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</si>
  <si>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</si>
  <si>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</si>
  <si>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</si>
  <si>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</si>
  <si>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</si>
  <si>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</si>
  <si>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</si>
  <si>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</si>
  <si>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</si>
  <si>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</si>
  <si>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</si>
  <si>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</si>
  <si>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</si>
  <si>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</si>
  <si>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</si>
  <si>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</si>
  <si>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</si>
  <si>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</si>
  <si>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</si>
  <si>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</si>
  <si>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</si>
  <si>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</si>
  <si>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</si>
  <si>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</si>
  <si>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</si>
  <si>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</si>
  <si>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</si>
  <si>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</si>
  <si>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</si>
  <si>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</si>
  <si>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</si>
  <si>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</si>
  <si>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</si>
  <si>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</si>
  <si>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</si>
  <si>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</si>
  <si>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</si>
  <si>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</si>
  <si>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</si>
  <si>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</si>
  <si>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</si>
  <si>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</si>
  <si>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</si>
  <si>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</si>
  <si>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</si>
  <si>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</si>
  <si>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</si>
  <si>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</si>
  <si>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</si>
  <si>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</si>
  <si>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</si>
  <si>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</si>
  <si>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</si>
  <si>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</si>
  <si>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</si>
  <si>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</si>
  <si>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</si>
  <si>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</si>
  <si>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</si>
  <si>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</si>
  <si>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</si>
  <si>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</si>
  <si>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</si>
  <si>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</si>
  <si>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</si>
  <si>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</si>
  <si>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</si>
  <si>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</si>
  <si>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</si>
  <si>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</si>
  <si>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</si>
  <si>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</si>
  <si>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</si>
  <si>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</si>
  <si>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</si>
  <si>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</si>
  <si>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</si>
  <si>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</si>
  <si>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</si>
  <si>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</si>
  <si>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</si>
  <si>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</si>
  <si>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</si>
  <si>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</si>
  <si>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</si>
  <si>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</si>
  <si>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</si>
  <si>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</si>
  <si>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</si>
  <si>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</si>
  <si>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</si>
  <si>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</si>
  <si>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</si>
  <si>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</si>
  <si>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</si>
  <si>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</si>
  <si>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</si>
  <si>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</si>
  <si>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</si>
  <si>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</si>
  <si>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</si>
  <si>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</si>
  <si>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</si>
  <si>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</si>
  <si>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</si>
  <si>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</si>
  <si>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</si>
  <si>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</si>
  <si>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</si>
  <si>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</si>
  <si>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</si>
  <si>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</si>
  <si>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</si>
  <si>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</si>
  <si>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</si>
  <si>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</si>
  <si>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</si>
  <si>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</si>
  <si>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</si>
  <si>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</si>
  <si>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</si>
  <si>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</si>
  <si>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</si>
  <si>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</si>
  <si>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</si>
  <si>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</si>
  <si>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</si>
  <si>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</si>
  <si>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</si>
  <si>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</si>
  <si>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</si>
  <si>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</si>
  <si>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</si>
  <si>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</si>
  <si>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</si>
  <si>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</si>
  <si>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</si>
  <si>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</si>
  <si>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</si>
  <si>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</si>
  <si>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</si>
  <si>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</si>
  <si>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</si>
  <si>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</si>
  <si>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</si>
  <si>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</si>
  <si>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</si>
  <si>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</si>
  <si>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</si>
  <si>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</si>
  <si>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</si>
  <si>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</si>
  <si>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</si>
  <si>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</si>
  <si>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</si>
  <si>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</si>
  <si>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</si>
  <si>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</si>
  <si>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</si>
  <si>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</si>
  <si>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</si>
  <si>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</si>
  <si>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</si>
  <si>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</si>
  <si>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</si>
  <si>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</si>
  <si>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</si>
  <si>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</si>
  <si>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</si>
  <si>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</si>
  <si>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</si>
  <si>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</si>
  <si>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</si>
  <si>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</si>
  <si>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</si>
  <si>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</si>
  <si>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</si>
  <si>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</si>
  <si>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</si>
  <si>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</si>
  <si>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</si>
  <si>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</si>
  <si>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</si>
  <si>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</si>
  <si>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</si>
  <si>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</si>
  <si>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</si>
  <si>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</si>
  <si>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</si>
  <si>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</si>
  <si>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</si>
  <si>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</si>
  <si>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</si>
  <si>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</si>
  <si>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</si>
  <si>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</si>
  <si>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</si>
  <si>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</si>
  <si>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</si>
  <si>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</si>
  <si>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</si>
  <si>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</si>
  <si>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</si>
  <si>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</si>
  <si>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</si>
  <si>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</si>
  <si>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</si>
  <si>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</si>
  <si>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</si>
  <si>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</si>
  <si>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</si>
  <si>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</si>
  <si>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</si>
  <si>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</si>
  <si>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</si>
  <si>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</si>
  <si>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</si>
  <si>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</si>
  <si>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</si>
  <si>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</si>
  <si>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</si>
  <si>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</si>
  <si>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</si>
  <si>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</si>
  <si>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</si>
  <si>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</si>
  <si>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</si>
  <si>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</si>
  <si>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</si>
  <si>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</si>
  <si>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</si>
  <si>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</si>
  <si>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</si>
  <si>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</si>
  <si>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</si>
  <si>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</si>
  <si>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</si>
  <si>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</si>
  <si>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</si>
  <si>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</si>
  <si>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</si>
  <si>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</si>
  <si>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</si>
  <si>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</si>
  <si>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</si>
  <si>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</si>
  <si>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</si>
  <si>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</si>
  <si>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</si>
  <si>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</si>
  <si>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</si>
  <si>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</si>
  <si>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</si>
  <si>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</si>
  <si>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</si>
  <si>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</si>
  <si>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</si>
  <si>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</si>
  <si>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</si>
  <si>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</si>
  <si>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</si>
  <si>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</si>
  <si>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</si>
  <si>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</si>
  <si>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</si>
  <si>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</si>
  <si>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</si>
  <si>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</si>
  <si>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</si>
  <si>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</si>
  <si>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</si>
  <si>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</si>
  <si>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</si>
  <si>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</si>
  <si>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</si>
  <si>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</si>
  <si>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</si>
  <si>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</si>
  <si>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</si>
  <si>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</si>
  <si>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</si>
  <si>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</si>
  <si>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</si>
  <si>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</si>
  <si>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</si>
  <si>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</si>
  <si>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</si>
  <si>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</si>
  <si>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</si>
  <si>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</si>
  <si>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</si>
  <si>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</si>
  <si>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</si>
  <si>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</si>
  <si>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</si>
  <si>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</si>
  <si>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</si>
  <si>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</si>
  <si>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</si>
  <si>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</si>
  <si>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</si>
  <si>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</si>
  <si>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</si>
  <si>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</si>
  <si>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</si>
  <si>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</si>
  <si>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</si>
  <si>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</si>
  <si>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</si>
  <si>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</si>
  <si>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</si>
  <si>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</si>
  <si>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</si>
  <si>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</si>
  <si>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</si>
  <si>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</si>
  <si>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</si>
  <si>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</si>
  <si>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</si>
  <si>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</si>
  <si>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</si>
  <si>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</si>
  <si>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</si>
  <si>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</si>
  <si>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</si>
  <si>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</si>
  <si>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</si>
  <si>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</si>
  <si>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</si>
  <si>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</si>
  <si>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</si>
  <si>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</si>
  <si>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</si>
  <si>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</si>
  <si>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</si>
  <si>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</si>
  <si>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</si>
  <si>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</si>
  <si>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</si>
  <si>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</si>
  <si>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</si>
  <si>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</si>
  <si>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</si>
  <si>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</si>
  <si>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</si>
  <si>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</si>
  <si>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</si>
  <si>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</si>
  <si>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</si>
  <si>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</si>
  <si>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</si>
  <si>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</si>
  <si>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</si>
  <si>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</si>
  <si>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</si>
  <si>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</si>
  <si>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</si>
  <si>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</si>
  <si>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</si>
  <si>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</si>
  <si>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</si>
  <si>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</si>
  <si>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</si>
  <si>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</si>
  <si>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</si>
  <si>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</si>
  <si>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</si>
  <si>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</si>
  <si>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</si>
  <si>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</si>
  <si>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</si>
  <si>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</si>
  <si>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</si>
  <si>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</si>
  <si>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</si>
  <si>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</si>
  <si>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</si>
  <si>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</si>
  <si>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</si>
  <si>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</si>
  <si>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</si>
  <si>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</si>
  <si>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</si>
  <si>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</si>
  <si>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</si>
  <si>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</si>
  <si>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</si>
  <si>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</si>
  <si>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</si>
  <si>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</si>
  <si>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</si>
  <si>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</si>
  <si>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</si>
  <si>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</si>
  <si>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</si>
  <si>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</si>
  <si>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</si>
  <si>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</si>
  <si>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</si>
  <si>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</si>
  <si>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</si>
  <si>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</si>
  <si>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</si>
  <si>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</si>
  <si>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</si>
  <si>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</si>
  <si>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</si>
  <si>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</si>
  <si>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</si>
  <si>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</si>
  <si>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</si>
  <si>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</si>
  <si>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</si>
  <si>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</si>
  <si>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</si>
  <si>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</si>
  <si>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</si>
  <si>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</si>
  <si>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</si>
  <si>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</si>
  <si>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</si>
  <si>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</si>
  <si>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</si>
  <si>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</si>
  <si>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</si>
  <si>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</si>
  <si>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</si>
  <si>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</si>
  <si>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</si>
  <si>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</si>
  <si>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</si>
  <si>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</si>
  <si>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</si>
  <si>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</si>
  <si>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</si>
  <si>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</si>
  <si>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</si>
  <si>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</si>
  <si>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</si>
  <si>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</si>
  <si>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</si>
  <si>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</si>
  <si>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</si>
  <si>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</si>
  <si>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</si>
  <si>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</si>
  <si>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</si>
  <si>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</si>
  <si>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</si>
  <si>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</si>
  <si>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</si>
  <si>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</si>
  <si>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</si>
  <si>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</si>
  <si>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</si>
  <si>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</si>
  <si>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</si>
  <si>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</si>
  <si>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</si>
  <si>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</si>
  <si>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</si>
  <si>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</si>
  <si>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</si>
  <si>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</si>
  <si>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</si>
  <si>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</si>
  <si>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</si>
  <si>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</si>
  <si>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</si>
  <si>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</si>
  <si>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</si>
  <si>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</si>
  <si>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</si>
  <si>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</si>
  <si>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</si>
  <si>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</si>
  <si>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</si>
  <si>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</si>
  <si>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</si>
  <si>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</si>
  <si>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</si>
  <si>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</si>
  <si>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</si>
  <si>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</si>
  <si>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</si>
  <si>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</si>
  <si>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</si>
  <si>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</si>
  <si>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</si>
  <si>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</si>
  <si>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</si>
  <si>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</si>
  <si>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</si>
  <si>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</si>
  <si>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</si>
  <si>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</si>
  <si>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</si>
  <si>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</si>
  <si>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</si>
  <si>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</si>
  <si>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</si>
  <si>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</si>
  <si>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</si>
  <si>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</si>
  <si>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</si>
  <si>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</si>
  <si>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</si>
  <si>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</si>
  <si>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</si>
  <si>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</si>
  <si>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</si>
  <si>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</si>
  <si>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</si>
  <si>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</si>
  <si>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</si>
  <si>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</si>
  <si>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</si>
  <si>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</si>
  <si>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</si>
  <si>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</si>
  <si>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</si>
  <si>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</si>
  <si>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</si>
  <si>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</si>
  <si>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</si>
  <si>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</si>
  <si>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</si>
  <si>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</si>
  <si>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</si>
  <si>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</si>
  <si>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</si>
  <si>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</si>
  <si>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</si>
  <si>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</si>
  <si>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</si>
  <si>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</si>
  <si>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</si>
  <si>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</si>
  <si>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</si>
  <si>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</si>
  <si>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</si>
  <si>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</si>
  <si>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</si>
  <si>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</si>
  <si>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</si>
  <si>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</si>
  <si>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</si>
  <si>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</si>
  <si>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</si>
  <si>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</si>
  <si>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</si>
  <si>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</si>
  <si>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</si>
  <si>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</si>
  <si>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</si>
  <si>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</si>
  <si>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</si>
  <si>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</si>
  <si>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</si>
  <si>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</si>
  <si>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</si>
  <si>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</si>
  <si>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</si>
  <si>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</si>
  <si>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</si>
  <si>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</si>
  <si>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</si>
  <si>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</si>
  <si>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</si>
  <si>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</si>
  <si>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</si>
  <si>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</si>
  <si>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</si>
  <si>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</si>
  <si>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</si>
  <si>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</si>
  <si>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</si>
  <si>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</si>
  <si>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</si>
  <si>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</si>
  <si>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</si>
  <si>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</si>
  <si>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</si>
  <si>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</si>
  <si>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</si>
  <si>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</si>
  <si>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</si>
  <si>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</si>
  <si>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</si>
  <si>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</si>
  <si>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</si>
  <si>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</si>
  <si>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</si>
  <si>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</si>
  <si>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</si>
  <si>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</si>
  <si>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</si>
  <si>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</si>
  <si>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</si>
  <si>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</si>
  <si>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</si>
  <si>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</si>
  <si>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</si>
  <si>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</si>
  <si>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</si>
  <si>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</si>
  <si>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</si>
  <si>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</si>
  <si>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</si>
  <si>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</si>
  <si>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</si>
  <si>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</si>
  <si>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</si>
  <si>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</si>
  <si>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</si>
  <si>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</si>
  <si>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</si>
  <si>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</si>
  <si>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</si>
  <si>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</si>
  <si>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</si>
  <si>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</si>
  <si>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</si>
  <si>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</si>
  <si>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</si>
  <si>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</si>
  <si>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</si>
  <si>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</si>
  <si>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</si>
  <si>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</si>
  <si>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</si>
  <si>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</si>
  <si>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</si>
  <si>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</si>
  <si>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</si>
  <si>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</si>
  <si>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</si>
  <si>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</si>
  <si>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</si>
  <si>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</si>
  <si>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</si>
  <si>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</si>
  <si>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</si>
  <si>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</si>
  <si>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</si>
  <si>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</si>
  <si>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</si>
  <si>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</si>
  <si>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</si>
  <si>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</si>
  <si>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</si>
  <si>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</si>
  <si>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</si>
  <si>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</si>
  <si>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</si>
  <si>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</si>
  <si>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</si>
  <si>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</si>
  <si>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</si>
  <si>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</si>
  <si>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</si>
  <si>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</si>
  <si>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</si>
  <si>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</si>
  <si>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</si>
  <si>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</si>
  <si>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</si>
  <si>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</si>
  <si>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</si>
  <si>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</si>
  <si>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</si>
  <si>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</si>
  <si>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</si>
  <si>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</si>
  <si>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</si>
  <si>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</si>
  <si>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</si>
  <si>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</si>
  <si>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</si>
  <si>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</si>
  <si>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</si>
  <si>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</si>
  <si>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</si>
  <si>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</si>
  <si>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</si>
  <si>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</si>
  <si>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</si>
  <si>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</si>
  <si>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</si>
  <si>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</si>
  <si>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</si>
  <si>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</si>
  <si>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</si>
  <si>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</si>
  <si>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</si>
  <si>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</si>
  <si>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</si>
  <si>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</si>
  <si>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</si>
  <si>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</si>
  <si>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</si>
  <si>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</si>
  <si>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</si>
  <si>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</si>
  <si>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</si>
  <si>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</si>
  <si>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</si>
  <si>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</si>
  <si>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</si>
  <si>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</si>
  <si>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</si>
  <si>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</si>
  <si>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</si>
  <si>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</si>
  <si>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</si>
  <si>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</si>
  <si>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</si>
  <si>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</si>
  <si>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</si>
  <si>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</si>
  <si>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</si>
  <si>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</si>
  <si>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</si>
  <si>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</si>
  <si>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</si>
  <si>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</si>
  <si>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</si>
  <si>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</si>
  <si>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</si>
  <si>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</si>
  <si>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</si>
  <si>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</si>
  <si>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</si>
  <si>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</si>
  <si>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</si>
  <si>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</si>
  <si>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</si>
  <si>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</si>
  <si>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</si>
  <si>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</si>
  <si>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</si>
  <si>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</si>
  <si>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</si>
  <si>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</si>
  <si>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</si>
  <si>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</si>
  <si>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</si>
  <si>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</si>
  <si>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</si>
  <si>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</si>
  <si>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</si>
  <si>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</si>
  <si>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</si>
  <si>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</si>
  <si>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</si>
  <si>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</si>
  <si>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</si>
  <si>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</si>
  <si>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</si>
  <si>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</si>
  <si>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</si>
  <si>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</si>
  <si>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</si>
  <si>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</si>
  <si>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</si>
  <si>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</si>
  <si>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</si>
  <si>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</si>
  <si>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</si>
  <si>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</si>
  <si>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</si>
  <si>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</si>
  <si>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</si>
  <si>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</si>
  <si>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</si>
  <si>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</si>
  <si>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</si>
  <si>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</si>
  <si>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</si>
  <si>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</si>
  <si>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</si>
  <si>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</si>
  <si>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</si>
  <si>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</si>
  <si>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</si>
  <si>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</si>
  <si>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</si>
  <si>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</si>
  <si>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</si>
  <si>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</si>
  <si>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</si>
  <si>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</si>
  <si>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</si>
  <si>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</si>
  <si>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</si>
  <si>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</si>
  <si>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</si>
  <si>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</si>
  <si>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</si>
  <si>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</si>
  <si>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</si>
  <si>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</si>
  <si>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</si>
  <si>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</si>
  <si>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</si>
  <si>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</si>
  <si>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</si>
  <si>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</si>
  <si>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</si>
  <si>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</si>
  <si>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</si>
  <si>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</si>
  <si>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</si>
  <si>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</si>
  <si>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</si>
  <si>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</si>
  <si>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</si>
  <si>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</si>
  <si>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</si>
  <si>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</si>
  <si>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</si>
  <si>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</si>
  <si>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</si>
  <si>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</si>
  <si>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</si>
  <si>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</si>
  <si>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</si>
  <si>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</si>
  <si>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</si>
  <si>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</si>
  <si>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</si>
  <si>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</si>
  <si>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</si>
  <si>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</si>
  <si>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</si>
  <si>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</si>
  <si>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</si>
  <si>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</si>
  <si>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</si>
  <si>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</si>
  <si>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</si>
  <si>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</si>
  <si>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</si>
  <si>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</si>
  <si>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</si>
  <si>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</si>
  <si>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</si>
  <si>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</si>
  <si>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</si>
  <si>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</si>
  <si>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</si>
  <si>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</si>
  <si>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</si>
  <si>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</si>
  <si>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</si>
  <si>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</si>
  <si>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</si>
  <si>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</si>
  <si>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</si>
  <si>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</si>
  <si>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</si>
  <si>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</si>
  <si>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</si>
  <si>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</si>
  <si>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</si>
  <si>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</si>
  <si>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</si>
  <si>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</si>
  <si>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</si>
  <si>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</si>
  <si>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</si>
  <si>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</si>
  <si>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</si>
  <si>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</si>
  <si>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</si>
  <si>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</si>
  <si>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</si>
  <si>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</si>
  <si>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</si>
  <si>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</si>
  <si>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</si>
  <si>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</si>
  <si>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</si>
  <si>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</si>
  <si>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</si>
  <si>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</si>
  <si>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</si>
  <si>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</si>
  <si>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</si>
  <si>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</si>
  <si>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</si>
  <si>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</si>
  <si>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</si>
  <si>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</si>
  <si>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</si>
  <si>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</si>
  <si>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</si>
  <si>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</si>
  <si>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</si>
  <si>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</si>
  <si>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</si>
  <si>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</si>
  <si>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</si>
  <si>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</si>
  <si>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</si>
  <si>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</si>
  <si>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</si>
  <si>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</si>
  <si>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</si>
  <si>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</si>
  <si>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</si>
  <si>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</si>
  <si>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</si>
  <si>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</si>
  <si>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</si>
  <si>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</si>
  <si>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</si>
  <si>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</si>
  <si>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</si>
  <si>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</si>
  <si>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</si>
  <si>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</si>
  <si>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</si>
  <si>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</si>
  <si>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</si>
  <si>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</si>
  <si>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</si>
  <si>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</si>
  <si>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</si>
  <si>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</si>
  <si>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</si>
  <si>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</si>
  <si>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</si>
  <si>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</si>
  <si>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</si>
  <si>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</si>
  <si>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</si>
  <si>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</si>
  <si>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</si>
  <si>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</si>
  <si>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</si>
  <si>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</si>
  <si>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</si>
  <si>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</si>
  <si>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</si>
  <si>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</si>
  <si>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</si>
  <si>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</si>
  <si>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</si>
  <si>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</si>
  <si>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</si>
  <si>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</si>
  <si>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</si>
  <si>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</si>
  <si>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</si>
  <si>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</si>
  <si>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</si>
  <si>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</si>
  <si>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</si>
  <si>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</si>
  <si>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</si>
  <si>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</si>
  <si>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</si>
  <si>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</si>
  <si>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</si>
  <si>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</si>
  <si>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</si>
  <si>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</si>
  <si>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</si>
  <si>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</si>
  <si>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</si>
  <si>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</si>
  <si>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</si>
  <si>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</si>
  <si>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</si>
  <si>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</si>
  <si>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</si>
  <si>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</si>
  <si>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</si>
  <si>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</si>
  <si>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</si>
  <si>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</si>
  <si>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</si>
  <si>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</si>
  <si>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</si>
  <si>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</si>
  <si>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</si>
  <si>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</si>
  <si>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</si>
  <si>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</si>
  <si>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</si>
  <si>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</si>
  <si>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</si>
  <si>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</si>
  <si>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</si>
  <si>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</si>
  <si>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</si>
  <si>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</si>
  <si>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</si>
  <si>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</si>
  <si>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</si>
  <si>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</si>
  <si>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</si>
  <si>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</si>
  <si>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</si>
  <si>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</si>
  <si>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</si>
  <si>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</si>
  <si>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</si>
  <si>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</si>
  <si>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</si>
  <si>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</si>
  <si>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</si>
  <si>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</si>
  <si>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</si>
  <si>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</si>
  <si>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</si>
  <si>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</si>
  <si>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</si>
  <si>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</si>
  <si>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</si>
  <si>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</si>
  <si>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</si>
  <si>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</si>
  <si>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</si>
  <si>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</si>
  <si>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</si>
  <si>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</si>
  <si>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</si>
  <si>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</si>
  <si>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</si>
  <si>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</si>
  <si>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</si>
  <si>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</si>
  <si>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</si>
  <si>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</si>
  <si>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</si>
  <si>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</si>
  <si>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</si>
  <si>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</si>
  <si>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</si>
  <si>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</si>
  <si>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</si>
  <si>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</si>
  <si>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</si>
  <si>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</si>
  <si>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</si>
  <si>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</si>
  <si>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</si>
  <si>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</si>
  <si>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</si>
  <si>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</si>
  <si>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</si>
  <si>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</si>
  <si>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</si>
  <si>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</si>
  <si>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</si>
  <si>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</si>
  <si>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</si>
  <si>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</si>
  <si>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</si>
  <si>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</si>
  <si>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</si>
  <si>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</si>
  <si>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</si>
  <si>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</si>
  <si>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</si>
  <si>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</si>
  <si>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</si>
  <si>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</si>
  <si>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</si>
  <si>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</si>
  <si>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</si>
  <si>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</si>
  <si>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</si>
  <si>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</si>
  <si>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</si>
  <si>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</si>
  <si>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</si>
  <si>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</si>
  <si>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</si>
  <si>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</si>
  <si>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</si>
  <si>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</si>
  <si>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</si>
  <si>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</si>
  <si>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</si>
  <si>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</si>
  <si>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</si>
  <si>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</si>
  <si>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</si>
  <si>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</si>
  <si>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</si>
  <si>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</si>
  <si>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</si>
  <si>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</si>
  <si>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</si>
  <si>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</si>
  <si>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</si>
  <si>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</si>
  <si>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</si>
  <si>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</si>
  <si>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</si>
  <si>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</si>
  <si>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</si>
  <si>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</si>
  <si>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</si>
  <si>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</si>
  <si>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</si>
  <si>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</si>
  <si>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</si>
  <si>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</si>
  <si>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</si>
  <si>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</si>
  <si>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</si>
  <si>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</si>
  <si>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</si>
  <si>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</si>
  <si>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</si>
  <si>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</si>
  <si>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</si>
  <si>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</si>
  <si>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</si>
  <si>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</si>
  <si>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</si>
  <si>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</si>
  <si>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</si>
  <si>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</si>
  <si>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</si>
  <si>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</si>
  <si>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</si>
  <si>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</si>
  <si>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</si>
  <si>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</si>
  <si>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</si>
  <si>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</si>
  <si>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</si>
  <si>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</si>
  <si>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</si>
  <si>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</si>
  <si>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</si>
  <si>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</si>
  <si>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</si>
  <si>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</si>
  <si>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</si>
  <si>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</si>
  <si>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</si>
  <si>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</si>
  <si>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</si>
  <si>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</si>
  <si>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</si>
  <si>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</si>
  <si>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</si>
  <si>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</si>
  <si>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</si>
  <si>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</si>
  <si>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</si>
  <si>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</si>
  <si>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</si>
  <si>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</si>
  <si>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</si>
  <si>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</si>
  <si>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</si>
  <si>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</si>
  <si>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</si>
  <si>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</si>
  <si>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</si>
  <si>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</si>
  <si>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</si>
  <si>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</si>
  <si>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</si>
  <si>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</si>
  <si>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</si>
  <si>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</si>
  <si>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</si>
  <si>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</si>
  <si>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</si>
  <si>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</si>
  <si>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</si>
  <si>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</si>
  <si>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</si>
  <si>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</si>
  <si>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</si>
  <si>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</si>
  <si>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</si>
  <si>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</si>
  <si>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</si>
  <si>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</si>
  <si>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</si>
  <si>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</si>
  <si>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</si>
  <si>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</si>
  <si>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</si>
  <si>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</si>
  <si>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</si>
  <si>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</si>
  <si>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</si>
  <si>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</si>
  <si>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</si>
  <si>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</si>
  <si>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</si>
  <si>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</si>
  <si>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</si>
  <si>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</si>
  <si>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</si>
  <si>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</si>
  <si>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</si>
  <si>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</si>
  <si>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</si>
  <si>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</si>
  <si>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</si>
  <si>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</si>
  <si>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</si>
  <si>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</si>
  <si>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</si>
  <si>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</si>
  <si>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</si>
  <si>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</si>
  <si>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</si>
  <si>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</si>
  <si>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</si>
  <si>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</si>
  <si>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</si>
  <si>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</si>
  <si>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</si>
  <si>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</si>
  <si>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</si>
  <si>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</si>
  <si>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</si>
  <si>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</si>
  <si>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</si>
  <si>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</si>
  <si>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</si>
  <si>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</si>
  <si>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</si>
  <si>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</si>
  <si>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</si>
  <si>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</si>
  <si>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</si>
  <si>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</si>
  <si>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</si>
  <si>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</si>
  <si>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</si>
  <si>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</si>
  <si>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</si>
  <si>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</si>
  <si>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</si>
  <si>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</si>
  <si>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</si>
  <si>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</si>
  <si>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</si>
  <si>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</si>
  <si>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</si>
  <si>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</si>
  <si>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</si>
  <si>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</si>
  <si>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</si>
  <si>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</si>
  <si>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</si>
  <si>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</si>
  <si>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</si>
  <si>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</si>
  <si>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</si>
  <si>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</si>
  <si>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</si>
  <si>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</si>
  <si>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</si>
  <si>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</si>
  <si>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</si>
  <si>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</si>
  <si>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</si>
  <si>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</si>
  <si>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</si>
  <si>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</si>
  <si>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</si>
  <si>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</si>
  <si>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</si>
  <si>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</si>
  <si>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</si>
  <si>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</si>
  <si>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</si>
  <si>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</si>
  <si>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</si>
  <si>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</si>
  <si>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</si>
  <si>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</si>
  <si>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</si>
  <si>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</si>
  <si>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</si>
  <si>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</si>
  <si>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</si>
  <si>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</si>
  <si>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</si>
  <si>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</si>
  <si>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</si>
  <si>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</si>
  <si>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</si>
  <si>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</si>
  <si>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</si>
  <si>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</si>
  <si>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</si>
  <si>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</si>
  <si>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</si>
  <si>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</si>
  <si>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</si>
  <si>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</si>
  <si>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</si>
  <si>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</si>
  <si>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</si>
  <si>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</si>
  <si>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</si>
  <si>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</si>
  <si>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</si>
  <si>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</si>
  <si>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</si>
  <si>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</si>
  <si>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</si>
  <si>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</si>
  <si>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</si>
  <si>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</si>
  <si>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</si>
  <si>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</si>
  <si>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</si>
  <si>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</si>
  <si>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</si>
  <si>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</si>
  <si>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</si>
  <si>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</si>
  <si>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</si>
  <si>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</si>
  <si>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</si>
  <si>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</si>
  <si>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</si>
  <si>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</si>
  <si>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</si>
  <si>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</si>
  <si>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</si>
  <si>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</si>
  <si>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</si>
  <si>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</si>
  <si>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</si>
  <si>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</si>
  <si>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</si>
  <si>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</si>
  <si>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</si>
  <si>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</si>
  <si>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</si>
  <si>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</si>
  <si>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</si>
  <si>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</si>
  <si>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</si>
  <si>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</si>
  <si>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</si>
  <si>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</si>
  <si>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</si>
  <si>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</si>
  <si>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</si>
  <si>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</si>
  <si>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</si>
  <si>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</si>
  <si>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</si>
  <si>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</si>
  <si>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</si>
  <si>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</si>
  <si>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</si>
  <si>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</si>
  <si>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</si>
  <si>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</si>
  <si>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</si>
  <si>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</si>
  <si>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</si>
  <si>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</si>
  <si>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</si>
  <si>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</si>
  <si>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</si>
  <si>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</si>
  <si>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</si>
  <si>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</si>
  <si>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</si>
  <si>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</si>
  <si>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</si>
  <si>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</si>
  <si>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</si>
  <si>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</si>
  <si>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</si>
  <si>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</si>
  <si>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</si>
  <si>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</si>
  <si>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</si>
  <si>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</si>
  <si>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</si>
  <si>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</si>
  <si>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</si>
  <si>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</si>
  <si>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</si>
  <si>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</si>
  <si>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</si>
  <si>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</si>
  <si>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</si>
  <si>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</si>
  <si>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</si>
  <si>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</si>
  <si>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</si>
  <si>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</si>
  <si>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</si>
  <si>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</si>
  <si>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</si>
  <si>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</si>
  <si>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</si>
  <si>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</si>
  <si>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</si>
  <si>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</si>
  <si>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</si>
  <si>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</si>
  <si>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</si>
  <si>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</si>
  <si>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</si>
  <si>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</si>
  <si>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</si>
  <si>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</si>
  <si>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</si>
  <si>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</si>
  <si>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</si>
  <si>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</si>
  <si>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</si>
  <si>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</si>
  <si>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</si>
  <si>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</si>
  <si>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</si>
  <si>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</si>
  <si>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</si>
  <si>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</si>
  <si>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</si>
  <si>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</si>
  <si>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</si>
  <si>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</si>
  <si>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</si>
  <si>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</si>
  <si>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</si>
  <si>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</si>
  <si>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</si>
  <si>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</si>
  <si>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</si>
  <si>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</si>
  <si>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</si>
  <si>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</si>
  <si>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</si>
  <si>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</si>
  <si>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</si>
  <si>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</si>
  <si>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</si>
  <si>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</si>
  <si>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</si>
  <si>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</si>
  <si>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</si>
  <si>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</si>
  <si>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</si>
  <si>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</si>
  <si>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</si>
  <si>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</si>
  <si>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</si>
  <si>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</si>
  <si>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</si>
  <si>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</si>
  <si>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</si>
  <si>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</si>
  <si>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</si>
  <si>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</si>
  <si>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</si>
  <si>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</si>
  <si>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</si>
  <si>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</si>
  <si>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</si>
  <si>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</si>
  <si>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</si>
  <si>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</si>
  <si>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</si>
  <si>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</si>
  <si>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</si>
  <si>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</si>
  <si>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</si>
  <si>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</si>
  <si>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</si>
  <si>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</si>
  <si>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</si>
  <si>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</si>
  <si>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</si>
  <si>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</si>
  <si>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</si>
  <si>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</si>
  <si>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</si>
  <si>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</si>
  <si>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</si>
  <si>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</si>
  <si>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</si>
  <si>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</si>
  <si>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</si>
  <si>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</si>
  <si>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</si>
  <si>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</si>
  <si>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</si>
  <si>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</si>
  <si>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</si>
  <si>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</si>
  <si>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</si>
  <si>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</si>
  <si>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</si>
  <si>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</si>
  <si>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</si>
  <si>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</si>
  <si>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</si>
  <si>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</si>
  <si>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</si>
  <si>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</si>
  <si>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</si>
  <si>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</si>
  <si>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</si>
  <si>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</si>
  <si>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</si>
  <si>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</si>
  <si>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</si>
  <si>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</si>
  <si>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</si>
  <si>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</si>
  <si>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</si>
  <si>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</si>
  <si>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</si>
  <si>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</si>
  <si>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</si>
  <si>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</si>
  <si>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</si>
  <si>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</si>
  <si>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</si>
  <si>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</si>
  <si>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</si>
  <si>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</si>
  <si>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</si>
  <si>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</si>
  <si>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</si>
  <si>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</si>
  <si>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</si>
  <si>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</si>
  <si>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</si>
  <si>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</si>
  <si>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</si>
  <si>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</si>
  <si>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</si>
  <si>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</si>
  <si>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</si>
  <si>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</si>
  <si>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</si>
  <si>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</si>
  <si>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</si>
  <si>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</si>
  <si>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</si>
  <si>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</si>
  <si>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</si>
  <si>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</si>
  <si>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</si>
  <si>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</si>
  <si>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</si>
  <si>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</si>
  <si>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</si>
  <si>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</si>
  <si>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</si>
  <si>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</si>
  <si>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</si>
  <si>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</si>
  <si>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</si>
  <si>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</si>
  <si>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</si>
  <si>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</si>
  <si>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</si>
  <si>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</si>
  <si>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</si>
  <si>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</si>
  <si>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</si>
  <si>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</si>
  <si>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</si>
  <si>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</si>
  <si>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</si>
  <si>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</si>
  <si>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</si>
  <si>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</si>
  <si>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</si>
  <si>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</si>
  <si>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</si>
  <si>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</si>
  <si>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</si>
  <si>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</si>
  <si>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</si>
  <si>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</si>
  <si>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</si>
  <si>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</si>
  <si>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</si>
  <si>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</si>
  <si>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</si>
  <si>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</si>
  <si>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</si>
  <si>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</si>
  <si>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</si>
  <si>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</si>
  <si>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</si>
  <si>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</si>
  <si>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</si>
  <si>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</si>
  <si>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</si>
  <si>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</si>
  <si>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</si>
  <si>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</si>
  <si>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</si>
  <si>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</si>
  <si>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</si>
  <si>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</si>
  <si>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</si>
  <si>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</si>
  <si>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</si>
  <si>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</si>
  <si>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</si>
  <si>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</si>
  <si>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</si>
  <si>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</si>
  <si>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</si>
  <si>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</si>
  <si>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</si>
  <si>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</si>
  <si>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</si>
  <si>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</si>
  <si>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</si>
  <si>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</si>
  <si>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</si>
  <si>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</si>
  <si>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</si>
  <si>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</si>
  <si>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</si>
  <si>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</si>
  <si>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</si>
  <si>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</si>
  <si>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</si>
  <si>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</si>
  <si>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</si>
  <si>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</si>
  <si>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</si>
  <si>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</si>
  <si>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</si>
  <si>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</si>
  <si>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</si>
  <si>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</si>
  <si>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</si>
  <si>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</si>
  <si>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</si>
  <si>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</si>
  <si>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</si>
  <si>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</si>
  <si>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</si>
  <si>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</si>
  <si>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</si>
  <si>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</si>
  <si>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</si>
  <si>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</si>
  <si>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</si>
  <si>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</si>
  <si>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</si>
  <si>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</si>
  <si>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</si>
  <si>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</si>
  <si>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</si>
  <si>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</si>
  <si>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</si>
  <si>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</si>
  <si>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</si>
  <si>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</si>
  <si>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</si>
  <si>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</si>
  <si>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</si>
  <si>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</si>
  <si>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</si>
  <si>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</si>
  <si>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</si>
  <si>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</si>
  <si>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</si>
  <si>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</si>
  <si>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</si>
  <si>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</si>
  <si>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</si>
  <si>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</si>
  <si>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</si>
  <si>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</si>
  <si>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</si>
  <si>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</si>
  <si>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</si>
  <si>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</si>
  <si>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</si>
  <si>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</si>
  <si>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</si>
  <si>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</si>
  <si>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</si>
  <si>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</si>
  <si>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</si>
  <si>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</si>
  <si>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</si>
  <si>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</si>
  <si>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</si>
  <si>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</si>
  <si>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</si>
  <si>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</si>
  <si>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</si>
  <si>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</si>
  <si>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</si>
  <si>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</si>
  <si>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</si>
  <si>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</si>
  <si>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</si>
  <si>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</si>
  <si>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</si>
  <si>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</si>
  <si>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</si>
  <si>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</si>
  <si>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</si>
  <si>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</si>
  <si>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</si>
  <si>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</si>
  <si>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</si>
  <si>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</si>
  <si>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</si>
  <si>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</si>
  <si>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</si>
  <si>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</si>
  <si>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</si>
  <si>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</si>
  <si>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</si>
  <si>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</si>
  <si>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</si>
  <si>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</si>
  <si>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</si>
  <si>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</si>
  <si>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</si>
  <si>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</si>
  <si>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</si>
  <si>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</si>
  <si>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</si>
  <si>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</si>
  <si>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</si>
  <si>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</si>
  <si>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</si>
  <si>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</si>
  <si>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</si>
  <si>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</si>
  <si>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</si>
  <si>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</si>
  <si>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</si>
  <si>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</si>
  <si>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</si>
  <si>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</si>
  <si>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</si>
  <si>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</si>
  <si>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</si>
  <si>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</si>
  <si>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</si>
  <si>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</si>
  <si>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</si>
  <si>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</si>
  <si>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</si>
  <si>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</si>
  <si>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</si>
  <si>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</si>
  <si>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</si>
  <si>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</si>
  <si>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</si>
  <si>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</si>
  <si>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</si>
  <si>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</si>
  <si>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</si>
  <si>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</si>
  <si>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</si>
  <si>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</si>
  <si>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</si>
  <si>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</si>
  <si>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</si>
  <si>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</si>
  <si>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</si>
  <si>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</si>
  <si>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</si>
  <si>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</si>
  <si>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</si>
  <si>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</si>
  <si>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</si>
  <si>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</si>
  <si>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</si>
  <si>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</si>
  <si>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</si>
  <si>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</si>
  <si>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</si>
  <si>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</si>
  <si>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</si>
  <si>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</si>
  <si>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</si>
  <si>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</si>
  <si>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</si>
  <si>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</si>
  <si>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</si>
  <si>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</si>
  <si>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</si>
  <si>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</si>
  <si>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</si>
  <si>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</si>
  <si>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</si>
  <si>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</si>
  <si>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</si>
  <si>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</si>
  <si>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</si>
  <si>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</si>
  <si>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</si>
  <si>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</si>
  <si>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</si>
  <si>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</si>
  <si>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</si>
  <si>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</si>
  <si>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</si>
  <si>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</si>
  <si>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</si>
  <si>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</si>
  <si>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</si>
  <si>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</si>
  <si>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</si>
  <si>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</si>
  <si>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</si>
  <si>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</si>
  <si>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</si>
  <si>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</si>
  <si>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</si>
  <si>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</si>
  <si>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</si>
  <si>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</si>
  <si>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</si>
  <si>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</si>
  <si>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</si>
  <si>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</si>
  <si>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</si>
  <si>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</si>
  <si>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</si>
  <si>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</si>
  <si>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</si>
  <si>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</si>
  <si>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</si>
  <si>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</si>
  <si>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</si>
  <si>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</si>
  <si>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</si>
  <si>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</si>
  <si>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</si>
  <si>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</si>
  <si>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</si>
  <si>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</si>
  <si>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</si>
  <si>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</si>
  <si>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</si>
  <si>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</si>
  <si>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</si>
  <si>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</si>
  <si>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</si>
  <si>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</si>
  <si>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</si>
  <si>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</si>
  <si>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</si>
  <si>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</si>
  <si>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</si>
  <si>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</si>
  <si>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</si>
  <si>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</si>
  <si>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</si>
  <si>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</si>
  <si>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</si>
  <si>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</si>
  <si>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</si>
  <si>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</si>
  <si>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</si>
  <si>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</si>
  <si>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</si>
  <si>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</si>
  <si>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</si>
  <si>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</si>
  <si>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</si>
  <si>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</si>
  <si>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</si>
  <si>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</si>
  <si>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</si>
  <si>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</si>
  <si>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</si>
  <si>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</si>
  <si>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</si>
  <si>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</si>
  <si>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</si>
  <si>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</si>
  <si>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</si>
  <si>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</si>
  <si>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</si>
  <si>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</si>
  <si>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</si>
  <si>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</si>
  <si>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</si>
  <si>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</si>
  <si>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</si>
  <si>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</si>
  <si>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</si>
  <si>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</si>
  <si>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</si>
  <si>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</si>
  <si>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</si>
  <si>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</si>
  <si>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</si>
  <si>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</si>
  <si>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</si>
  <si>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</si>
  <si>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</si>
  <si>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</si>
  <si>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</si>
  <si>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</si>
  <si>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</si>
  <si>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</si>
  <si>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</si>
  <si>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</si>
  <si>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</si>
  <si>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</si>
  <si>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</si>
  <si>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</si>
  <si>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</si>
  <si>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</si>
  <si>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</si>
  <si>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</si>
  <si>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</si>
  <si>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</si>
  <si>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</si>
  <si>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</si>
  <si>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</si>
  <si>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</si>
  <si>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</si>
  <si>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</si>
  <si>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</si>
  <si>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</si>
  <si>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</si>
  <si>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</si>
  <si>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</si>
  <si>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</si>
  <si>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</si>
  <si>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</si>
  <si>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</si>
  <si>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</si>
  <si>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</si>
  <si>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</si>
  <si>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</si>
  <si>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</si>
  <si>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</si>
  <si>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</si>
  <si>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</si>
  <si>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</si>
  <si>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</si>
  <si>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</si>
  <si>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</si>
  <si>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</si>
  <si>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</si>
  <si>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</si>
  <si>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</si>
  <si>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</si>
  <si>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</si>
  <si>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</si>
  <si>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</si>
  <si>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</si>
  <si>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</si>
  <si>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</si>
  <si>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</si>
  <si>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</si>
  <si>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</si>
  <si>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</si>
  <si>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</si>
  <si>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</si>
  <si>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</si>
  <si>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</si>
  <si>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</si>
  <si>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</si>
  <si>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</si>
  <si>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</si>
  <si>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</si>
  <si>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</si>
  <si>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</si>
  <si>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</si>
  <si>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</si>
  <si>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</si>
  <si>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</si>
  <si>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</si>
  <si>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</si>
  <si>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</si>
  <si>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</si>
  <si>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</si>
  <si>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</si>
  <si>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</si>
  <si>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</si>
  <si>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</si>
  <si>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</si>
  <si>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</si>
  <si>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</si>
  <si>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</si>
  <si>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</si>
  <si>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</si>
  <si>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</si>
  <si>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</si>
  <si>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</si>
  <si>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</si>
  <si>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</si>
  <si>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</si>
  <si>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</si>
  <si>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</si>
  <si>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</si>
  <si>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</si>
  <si>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</si>
  <si>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</si>
  <si>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</si>
  <si>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</si>
  <si>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</si>
  <si>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</si>
  <si>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</si>
  <si>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</si>
  <si>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</si>
  <si>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</si>
  <si>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</si>
  <si>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</si>
  <si>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</si>
  <si>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</si>
  <si>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</si>
  <si>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</si>
  <si>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</si>
  <si>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</si>
  <si>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</si>
  <si>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</si>
  <si>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</si>
  <si>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</si>
  <si>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</si>
  <si>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</si>
  <si>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</si>
  <si>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</si>
  <si>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</si>
  <si>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</si>
  <si>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</si>
  <si>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</si>
  <si>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</si>
  <si>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</si>
  <si>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</si>
  <si>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</si>
  <si>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</si>
  <si>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</si>
  <si>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</si>
  <si>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</si>
  <si>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</si>
  <si>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</si>
  <si>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</si>
  <si>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</si>
  <si>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</si>
  <si>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</si>
  <si>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</si>
  <si>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</si>
  <si>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</si>
  <si>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</si>
  <si>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</si>
  <si>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</si>
  <si>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</si>
  <si>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</si>
  <si>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</si>
  <si>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</si>
  <si>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</si>
  <si>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</si>
  <si>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</si>
  <si>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</si>
  <si>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</si>
  <si>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</si>
  <si>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</si>
  <si>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</si>
  <si>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</si>
  <si>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</si>
  <si>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</si>
  <si>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</si>
  <si>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</si>
  <si>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</si>
  <si>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</si>
  <si>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</si>
  <si>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</si>
  <si>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</si>
  <si>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</si>
  <si>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</si>
  <si>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</si>
  <si>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</si>
  <si>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</si>
  <si>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</si>
  <si>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</si>
  <si>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</si>
  <si>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</si>
  <si>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</si>
  <si>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</si>
  <si>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</si>
  <si>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</si>
  <si>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</si>
  <si>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</si>
  <si>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</si>
  <si>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</si>
  <si>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</si>
  <si>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</si>
  <si>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</si>
  <si>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</si>
  <si>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</si>
  <si>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</si>
  <si>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</si>
  <si>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</si>
  <si>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</si>
  <si>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</si>
  <si>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</si>
  <si>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</si>
  <si>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</si>
  <si>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</si>
  <si>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</si>
  <si>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</si>
  <si>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</si>
  <si>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</si>
  <si>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</si>
  <si>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</si>
  <si>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</si>
  <si>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</si>
  <si>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</si>
  <si>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</si>
  <si>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</si>
  <si>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</si>
  <si>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</si>
  <si>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</si>
  <si>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</si>
  <si>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</si>
  <si>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</si>
  <si>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</si>
  <si>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</si>
  <si>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</si>
  <si>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</si>
  <si>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</si>
  <si>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</si>
  <si>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</si>
  <si>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</si>
  <si>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</si>
  <si>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</si>
  <si>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</si>
  <si>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</si>
  <si>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</si>
  <si>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</si>
  <si>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</si>
  <si>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</si>
  <si>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</si>
  <si>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</si>
  <si>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</si>
  <si>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</si>
  <si>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</si>
  <si>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</si>
  <si>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</si>
  <si>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</si>
  <si>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</si>
  <si>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</si>
  <si>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</si>
  <si>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</si>
  <si>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</si>
  <si>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</si>
  <si>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</si>
  <si>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</si>
  <si>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</si>
  <si>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</si>
  <si>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</si>
  <si>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</si>
  <si>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</si>
  <si>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</si>
  <si>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</si>
  <si>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</si>
  <si>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</si>
  <si>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</si>
  <si>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</si>
  <si>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</si>
  <si>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</si>
  <si>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</si>
  <si>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</si>
  <si>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</si>
  <si>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</si>
  <si>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</si>
  <si>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</si>
  <si>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</si>
  <si>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</si>
  <si>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</si>
  <si>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</si>
  <si>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</si>
  <si>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</si>
  <si>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</si>
  <si>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</si>
  <si>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</si>
  <si>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</si>
  <si>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</si>
  <si>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</si>
  <si>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</si>
  <si>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</si>
  <si>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</si>
  <si>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</si>
  <si>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</si>
  <si>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</si>
  <si>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</si>
  <si>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</si>
  <si>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</si>
  <si>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</si>
  <si>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</si>
  <si>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</si>
  <si>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</si>
  <si>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</si>
  <si>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</si>
  <si>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</si>
  <si>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</si>
  <si>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</si>
  <si>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</si>
  <si>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</si>
  <si>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</si>
  <si>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</si>
  <si>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</si>
  <si>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</si>
  <si>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</si>
  <si>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</si>
  <si>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</si>
  <si>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</si>
  <si>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</si>
  <si>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</si>
  <si>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</si>
  <si>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</si>
  <si>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</si>
  <si>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</si>
  <si>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</si>
  <si>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</si>
  <si>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</si>
  <si>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</si>
  <si>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</si>
  <si>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</si>
  <si>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</si>
  <si>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</si>
  <si>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</si>
  <si>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</si>
  <si>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</si>
  <si>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</si>
  <si>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</si>
  <si>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</si>
  <si>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</si>
  <si>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</si>
  <si>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</si>
  <si>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</si>
  <si>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</si>
  <si>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</si>
  <si>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</si>
  <si>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</si>
  <si>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</si>
  <si>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</si>
  <si>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</si>
  <si>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</si>
  <si>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</si>
  <si>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</si>
  <si>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</si>
  <si>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</si>
  <si>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</si>
  <si>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</si>
  <si>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</si>
  <si>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</si>
  <si>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</si>
  <si>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</si>
  <si>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</si>
  <si>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</si>
  <si>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</si>
  <si>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</si>
  <si>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</si>
  <si>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</si>
  <si>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</si>
  <si>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</si>
  <si>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</si>
  <si>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</si>
  <si>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</si>
  <si>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</si>
  <si>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</si>
  <si>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</si>
  <si>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</si>
  <si>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</si>
  <si>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</si>
  <si>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</si>
  <si>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</si>
  <si>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</si>
  <si>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</si>
  <si>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</si>
  <si>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</si>
  <si>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</si>
  <si>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</si>
  <si>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</si>
  <si>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</si>
  <si>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</si>
  <si>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</si>
  <si>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</si>
  <si>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</si>
  <si>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</si>
  <si>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</si>
  <si>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</si>
  <si>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</si>
  <si>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</si>
  <si>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</si>
  <si>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</si>
  <si>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</si>
  <si>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</si>
  <si>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</si>
  <si>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</si>
  <si>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</si>
  <si>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</si>
  <si>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</si>
  <si>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</si>
  <si>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</si>
  <si>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</si>
  <si>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</si>
  <si>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</si>
  <si>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</si>
  <si>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</si>
  <si>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</si>
  <si>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</si>
  <si>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</si>
  <si>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</si>
  <si>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</si>
  <si>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</si>
  <si>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</si>
  <si>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</si>
  <si>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</si>
  <si>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</si>
  <si>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</si>
  <si>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</si>
  <si>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</si>
  <si>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</si>
  <si>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</si>
  <si>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</si>
  <si>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</si>
  <si>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</si>
  <si>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</si>
  <si>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</si>
  <si>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</si>
  <si>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</si>
  <si>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</si>
  <si>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</si>
  <si>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</si>
  <si>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</si>
  <si>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</si>
  <si>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</si>
  <si>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</si>
  <si>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</si>
  <si>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</si>
  <si>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</si>
  <si>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</si>
  <si>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</si>
  <si>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</si>
  <si>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</si>
  <si>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</si>
  <si>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</si>
  <si>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</si>
  <si>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</si>
  <si>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</si>
  <si>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</si>
  <si>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</si>
  <si>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</si>
  <si>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</si>
  <si>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</si>
  <si>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</si>
  <si>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</si>
  <si>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</si>
  <si>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</si>
  <si>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</si>
  <si>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</si>
  <si>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</si>
  <si>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</si>
  <si>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</si>
  <si>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</si>
  <si>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</si>
  <si>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</si>
  <si>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</si>
  <si>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</si>
  <si>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</si>
  <si>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</si>
  <si>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</si>
  <si>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</si>
  <si>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</si>
  <si>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</si>
  <si>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</si>
  <si>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</si>
  <si>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</si>
  <si>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</si>
  <si>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</si>
  <si>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</si>
  <si>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</si>
  <si>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</si>
  <si>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</si>
  <si>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</si>
  <si>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</si>
  <si>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</si>
  <si>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</si>
  <si>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</si>
  <si>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</si>
  <si>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</si>
  <si>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</si>
  <si>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</si>
  <si>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</si>
  <si>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</si>
  <si>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</si>
  <si>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</si>
  <si>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</si>
  <si>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</si>
  <si>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</si>
  <si>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</si>
  <si>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</si>
  <si>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</si>
  <si>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</si>
  <si>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</si>
  <si>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</si>
  <si>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</si>
  <si>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</si>
  <si>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</si>
  <si>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</si>
  <si>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</si>
  <si>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</si>
  <si>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</si>
  <si>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</si>
  <si>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</si>
  <si>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</si>
  <si>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</si>
  <si>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</si>
  <si>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</si>
  <si>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</si>
  <si>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</si>
  <si>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</si>
  <si>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</si>
  <si>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</si>
  <si>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</si>
  <si>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</si>
  <si>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</si>
  <si>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</si>
  <si>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</si>
  <si>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</si>
  <si>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</si>
  <si>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</si>
  <si>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</si>
  <si>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</si>
  <si>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</si>
  <si>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</si>
  <si>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</si>
  <si>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</si>
  <si>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</si>
  <si>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</si>
  <si>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</si>
  <si>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</si>
  <si>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</si>
  <si>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</si>
  <si>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</si>
  <si>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</si>
  <si>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</si>
  <si>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</si>
  <si>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</si>
  <si>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</si>
  <si>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</si>
  <si>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</si>
  <si>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</si>
  <si>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</si>
  <si>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</si>
  <si>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</si>
  <si>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</si>
  <si>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</si>
  <si>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</si>
  <si>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</si>
  <si>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</si>
  <si>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</si>
  <si>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</si>
  <si>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</si>
  <si>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</si>
  <si>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</si>
  <si>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</si>
  <si>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</si>
  <si>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</si>
  <si>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</si>
  <si>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</si>
  <si>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</si>
  <si>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</si>
  <si>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</si>
  <si>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</si>
  <si>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</si>
  <si>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</si>
  <si>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</si>
  <si>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</si>
  <si>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</si>
  <si>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</si>
  <si>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</si>
  <si>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</si>
  <si>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</si>
  <si>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</si>
  <si>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</si>
  <si>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</si>
  <si>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</si>
  <si>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</si>
  <si>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</si>
  <si>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</si>
  <si>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</si>
  <si>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</si>
  <si>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</si>
  <si>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</si>
  <si>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</si>
  <si>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</si>
  <si>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</si>
  <si>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</si>
  <si>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</si>
  <si>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</si>
  <si>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</si>
  <si>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</si>
  <si>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</si>
  <si>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</si>
  <si>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</si>
  <si>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</si>
  <si>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</si>
  <si>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</si>
  <si>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</si>
  <si>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</si>
  <si>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</si>
  <si>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</si>
  <si>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</si>
  <si>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</si>
  <si>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</si>
  <si>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</si>
  <si>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</si>
  <si>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</si>
  <si>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</si>
  <si>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</si>
  <si>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</si>
  <si>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</si>
  <si>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</si>
  <si>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</si>
  <si>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</si>
  <si>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</si>
  <si>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</si>
  <si>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</si>
  <si>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</si>
  <si>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</si>
  <si>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</si>
  <si>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</si>
  <si>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</si>
  <si>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</si>
  <si>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</si>
  <si>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</si>
  <si>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</si>
  <si>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</si>
  <si>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</si>
  <si>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</si>
  <si>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</si>
  <si>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</si>
  <si>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</si>
  <si>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</si>
  <si>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</si>
  <si>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</si>
  <si>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</si>
  <si>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</si>
  <si>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</si>
  <si>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</si>
  <si>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</si>
  <si>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</si>
  <si>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</si>
  <si>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</si>
  <si>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</si>
  <si>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</si>
  <si>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</si>
  <si>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</si>
  <si>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</si>
  <si>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</si>
  <si>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</si>
  <si>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</si>
  <si>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</si>
  <si>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</si>
  <si>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</si>
  <si>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</si>
  <si>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</si>
  <si>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</si>
  <si>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</si>
  <si>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</si>
  <si>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</si>
  <si>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</si>
  <si>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</si>
  <si>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</si>
  <si>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</si>
  <si>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</si>
  <si>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</si>
  <si>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</si>
  <si>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</si>
  <si>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</si>
  <si>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</si>
  <si>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</si>
  <si>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</si>
  <si>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</si>
  <si>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</si>
  <si>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</si>
  <si>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</si>
  <si>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</si>
  <si>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</si>
  <si>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</si>
  <si>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</si>
  <si>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</si>
  <si>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</si>
  <si>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</si>
  <si>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</si>
  <si>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</si>
  <si>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</si>
  <si>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</si>
  <si>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</si>
  <si>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</si>
  <si>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</si>
  <si>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</si>
  <si>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</si>
  <si>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</si>
  <si>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</si>
  <si>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</si>
  <si>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</si>
  <si>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</si>
  <si>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</si>
  <si>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</si>
  <si>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</si>
  <si>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</si>
  <si>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</si>
  <si>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</si>
  <si>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</si>
  <si>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</si>
  <si>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</si>
  <si>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</si>
  <si>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</si>
  <si>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</si>
  <si>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</si>
  <si>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</si>
  <si>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</si>
  <si>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</si>
  <si>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</si>
  <si>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</si>
  <si>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</si>
  <si>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</si>
  <si>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</si>
  <si>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</si>
  <si>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</si>
  <si>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</si>
  <si>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</si>
  <si>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</si>
  <si>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</si>
  <si>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</si>
  <si>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</si>
  <si>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</si>
  <si>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</si>
  <si>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</si>
  <si>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</si>
  <si>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</si>
  <si>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</si>
  <si>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</si>
  <si>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</si>
  <si>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</si>
  <si>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</si>
  <si>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</si>
  <si>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</si>
  <si>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</si>
  <si>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</si>
  <si>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</si>
  <si>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</si>
  <si>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</si>
  <si>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</si>
  <si>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</si>
  <si>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</si>
  <si>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</si>
  <si>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</si>
  <si>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</si>
  <si>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</si>
  <si>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</si>
  <si>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</si>
  <si>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</si>
  <si>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</si>
  <si>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</si>
  <si>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</si>
  <si>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</si>
  <si>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</si>
  <si>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</si>
  <si>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</si>
  <si>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</si>
  <si>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</si>
  <si>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</si>
  <si>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</si>
  <si>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</si>
  <si>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</si>
  <si>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</si>
  <si>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</si>
  <si>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</si>
  <si>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</si>
  <si>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</si>
  <si>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</si>
  <si>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</si>
  <si>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</si>
  <si>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</si>
  <si>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</si>
  <si>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</si>
  <si>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</si>
  <si>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</si>
  <si>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</si>
  <si>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</si>
  <si>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</si>
  <si>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</si>
  <si>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</si>
  <si>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</si>
  <si>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</si>
  <si>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</si>
  <si>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</si>
  <si>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</si>
  <si>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</si>
  <si>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</si>
  <si>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</si>
  <si>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</si>
  <si>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</si>
  <si>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</si>
  <si>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</si>
  <si>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</si>
  <si>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</si>
  <si>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</si>
  <si>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</si>
  <si>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</si>
  <si>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</si>
  <si>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</si>
  <si>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</si>
  <si>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</si>
  <si>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</si>
  <si>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</si>
  <si>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</si>
  <si>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</si>
  <si>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</si>
  <si>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</si>
  <si>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</si>
  <si>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</si>
  <si>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</si>
  <si>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</si>
  <si>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</si>
  <si>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</si>
  <si>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</si>
  <si>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</si>
  <si>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</si>
  <si>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</si>
  <si>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</si>
  <si>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</si>
  <si>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</si>
  <si>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</si>
  <si>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</si>
  <si>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</si>
  <si>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</si>
  <si>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</si>
  <si>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</si>
  <si>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</si>
  <si>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</si>
  <si>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</si>
  <si>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</si>
  <si>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</si>
  <si>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</si>
  <si>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</si>
  <si>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</si>
  <si>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</si>
  <si>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</si>
  <si>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</si>
  <si>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</si>
  <si>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</si>
  <si>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</si>
  <si>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</si>
  <si>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</si>
  <si>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</si>
  <si>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</si>
  <si>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</si>
  <si>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</si>
  <si>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</si>
  <si>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</si>
  <si>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</si>
  <si>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</si>
  <si>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</si>
  <si>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</si>
  <si>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</si>
  <si>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</si>
  <si>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</si>
  <si>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</si>
  <si>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</si>
  <si>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</si>
  <si>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</si>
  <si>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</si>
  <si>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</si>
  <si>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</si>
  <si>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</si>
  <si>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</si>
  <si>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</si>
  <si>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</si>
  <si>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</si>
  <si>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</si>
  <si>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</si>
  <si>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</si>
  <si>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</si>
  <si>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</si>
  <si>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</si>
  <si>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</si>
  <si>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</si>
  <si>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</si>
  <si>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</si>
  <si>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</si>
  <si>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</si>
  <si>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</si>
  <si>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</si>
  <si>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</si>
  <si>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</si>
  <si>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</si>
  <si>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</si>
  <si>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</si>
  <si>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</si>
  <si>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</si>
  <si>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</si>
  <si>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</si>
  <si>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</si>
  <si>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</si>
  <si>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</si>
  <si>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</si>
  <si>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</si>
  <si>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</si>
  <si>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</si>
  <si>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</si>
  <si>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</si>
  <si>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</si>
  <si>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</si>
  <si>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</si>
  <si>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</si>
  <si>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</si>
  <si>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</si>
  <si>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</si>
  <si>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</si>
  <si>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</si>
  <si>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</si>
  <si>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</si>
  <si>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</si>
  <si>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</si>
  <si>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</si>
  <si>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</si>
  <si>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</si>
  <si>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</si>
  <si>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</si>
  <si>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</si>
  <si>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</si>
  <si>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</si>
  <si>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</si>
  <si>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</si>
  <si>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</si>
  <si>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</si>
  <si>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</si>
  <si>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</si>
  <si>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</si>
  <si>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</si>
  <si>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</si>
  <si>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</si>
  <si>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</si>
  <si>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</si>
  <si>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</si>
  <si>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</si>
  <si>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</si>
  <si>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</si>
  <si>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</si>
  <si>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</si>
  <si>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</si>
  <si>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</si>
  <si>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</si>
  <si>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</si>
  <si>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</si>
  <si>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</si>
  <si>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</si>
  <si>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</si>
  <si>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</si>
  <si>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</si>
  <si>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</si>
  <si>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</si>
  <si>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</si>
  <si>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</si>
  <si>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</si>
  <si>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</si>
  <si>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</si>
  <si>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</si>
  <si>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</si>
  <si>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</si>
  <si>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</si>
  <si>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</si>
  <si>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</si>
  <si>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</si>
  <si>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</si>
  <si>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</si>
  <si>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</si>
  <si>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</si>
  <si>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</si>
  <si>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</si>
  <si>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</si>
  <si>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</si>
  <si>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</si>
  <si>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</si>
  <si>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</si>
  <si>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</si>
  <si>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</si>
  <si>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</si>
  <si>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</si>
  <si>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</si>
  <si>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</si>
  <si>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</si>
  <si>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</si>
  <si>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</si>
  <si>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</si>
  <si>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</si>
  <si>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</si>
  <si>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</si>
  <si>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</si>
  <si>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</si>
  <si>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</si>
  <si>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</si>
  <si>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</si>
  <si>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</si>
  <si>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</si>
  <si>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</si>
  <si>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</si>
  <si>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</si>
  <si>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</si>
  <si>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</si>
  <si>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</si>
  <si>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</si>
  <si>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</si>
  <si>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</si>
  <si>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</si>
  <si>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</si>
  <si>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</si>
  <si>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</si>
  <si>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</si>
  <si>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</si>
  <si>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</si>
  <si>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</si>
  <si>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</si>
  <si>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</si>
  <si>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</si>
  <si>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</si>
  <si>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</si>
  <si>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</si>
  <si>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</si>
  <si>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</si>
  <si>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</si>
  <si>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</si>
  <si>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</si>
  <si>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</si>
  <si>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</si>
  <si>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</si>
  <si>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</si>
  <si>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</si>
  <si>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</si>
  <si>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</si>
  <si>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</si>
  <si>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</si>
  <si>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</si>
  <si>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</si>
  <si>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</si>
  <si>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</si>
  <si>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</si>
  <si>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</si>
  <si>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</si>
  <si>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</si>
  <si>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</si>
  <si>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</si>
  <si>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</si>
  <si>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</si>
  <si>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</si>
  <si>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</si>
  <si>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</si>
  <si>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</si>
  <si>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</si>
  <si>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</si>
  <si>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</si>
  <si>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</si>
  <si>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</si>
  <si>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</si>
  <si>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</si>
  <si>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</si>
  <si>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</si>
  <si>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</si>
  <si>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</si>
  <si>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</si>
  <si>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</si>
  <si>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</si>
  <si>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</si>
  <si>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</si>
  <si>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</si>
  <si>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</si>
  <si>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</si>
  <si>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</si>
  <si>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</si>
  <si>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</si>
  <si>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</si>
  <si>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</si>
  <si>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</si>
  <si>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</si>
  <si>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</si>
  <si>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</si>
  <si>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</si>
  <si>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</si>
  <si>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</si>
  <si>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</si>
  <si>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</si>
  <si>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</si>
  <si>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</si>
  <si>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</si>
  <si>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</si>
  <si>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</si>
  <si>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</si>
  <si>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</si>
  <si>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</si>
  <si>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</si>
  <si>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</si>
  <si>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</si>
  <si>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</si>
  <si>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</si>
  <si>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</si>
  <si>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</si>
  <si>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</si>
  <si>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</si>
  <si>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</si>
  <si>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</si>
  <si>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</si>
  <si>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</si>
  <si>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</si>
  <si>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</si>
  <si>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</si>
  <si>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</si>
  <si>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</si>
  <si>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</si>
  <si>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</si>
  <si>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</si>
  <si>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</si>
  <si>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</si>
  <si>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</si>
  <si>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</si>
  <si>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</si>
  <si>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</si>
  <si>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</si>
  <si>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</si>
  <si>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</si>
  <si>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</si>
  <si>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</si>
  <si>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</si>
  <si>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</si>
  <si>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</si>
  <si>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</si>
  <si>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</si>
  <si>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</si>
  <si>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</si>
  <si>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</si>
  <si>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</si>
  <si>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</si>
  <si>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</si>
  <si>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</si>
  <si>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</si>
  <si>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</si>
  <si>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</si>
  <si>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</si>
  <si>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</si>
  <si>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</si>
  <si>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</si>
  <si>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</si>
  <si>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</si>
  <si>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</si>
  <si>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</si>
  <si>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</si>
  <si>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</si>
  <si>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</si>
  <si>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</si>
  <si>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</si>
  <si>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</si>
  <si>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</si>
  <si>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</si>
  <si>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</si>
  <si>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</si>
  <si>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</si>
  <si>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</si>
  <si>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</si>
  <si>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</si>
  <si>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</si>
  <si>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</si>
  <si>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</si>
  <si>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</si>
  <si>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</si>
  <si>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</si>
  <si>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</si>
  <si>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</si>
  <si>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</si>
  <si>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</si>
  <si>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</si>
  <si>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</si>
  <si>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</si>
  <si>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</si>
  <si>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</si>
  <si>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</si>
  <si>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</si>
  <si>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</si>
  <si>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</si>
  <si>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</si>
  <si>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</si>
  <si>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</si>
  <si>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</si>
  <si>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</si>
  <si>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</si>
  <si>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</si>
  <si>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</si>
  <si>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</si>
  <si>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</si>
  <si>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</si>
  <si>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</si>
  <si>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</si>
  <si>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</si>
  <si>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</si>
  <si>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</si>
  <si>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</si>
  <si>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</si>
  <si>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</si>
  <si>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</si>
  <si>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</si>
  <si>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</si>
  <si>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</si>
  <si>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</si>
  <si>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</si>
  <si>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</si>
  <si>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</si>
  <si>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</si>
  <si>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</si>
  <si>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</si>
  <si>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</si>
  <si>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</si>
  <si>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</si>
  <si>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</si>
  <si>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</si>
  <si>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</si>
  <si>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</si>
  <si>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</si>
  <si>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</si>
  <si>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</si>
  <si>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</si>
  <si>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</si>
  <si>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</si>
  <si>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</si>
  <si>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</si>
  <si>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</si>
  <si>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</si>
  <si>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</si>
  <si>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</si>
  <si>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</si>
  <si>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</si>
  <si>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</si>
  <si>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</si>
  <si>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</si>
  <si>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</si>
  <si>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</si>
  <si>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</si>
  <si>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</si>
  <si>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</si>
  <si>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</si>
  <si>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</si>
  <si>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</si>
  <si>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</si>
  <si>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</si>
  <si>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</si>
  <si>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</si>
  <si>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</si>
  <si>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</si>
  <si>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</si>
  <si>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</si>
  <si>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</si>
  <si>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</si>
  <si>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</si>
  <si>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</si>
  <si>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</si>
  <si>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</si>
  <si>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</si>
  <si>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</si>
  <si>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</si>
  <si>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</si>
  <si>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</si>
  <si>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</si>
  <si>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</si>
  <si>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</si>
  <si>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</si>
  <si>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</si>
  <si>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</si>
  <si>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</si>
  <si>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</si>
  <si>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</si>
  <si>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</si>
  <si>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</si>
  <si>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</si>
  <si>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</si>
  <si>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</si>
  <si>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</si>
  <si>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</si>
  <si>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</si>
  <si>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</si>
  <si>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</si>
  <si>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</si>
  <si>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</si>
  <si>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</si>
  <si>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</si>
  <si>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</si>
  <si>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</si>
  <si>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</si>
  <si>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</si>
  <si>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</si>
  <si>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</si>
  <si>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</si>
  <si>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</si>
  <si>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</si>
  <si>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</si>
  <si>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</si>
  <si>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</si>
  <si>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</si>
  <si>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</si>
  <si>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</si>
  <si>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</si>
  <si>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</si>
  <si>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</si>
  <si>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</si>
  <si>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</si>
  <si>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</si>
  <si>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</si>
  <si>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</si>
  <si>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</si>
  <si>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</si>
  <si>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</si>
  <si>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</si>
  <si>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</si>
  <si>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</si>
  <si>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</si>
  <si>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</si>
  <si>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</si>
  <si>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</si>
  <si>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</si>
  <si>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</si>
  <si>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</si>
  <si>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</si>
  <si>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</si>
  <si>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</si>
  <si>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</si>
  <si>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</si>
  <si>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</si>
  <si>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</si>
  <si>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</si>
  <si>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</si>
  <si>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</si>
  <si>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</si>
  <si>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</si>
  <si>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</si>
  <si>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</si>
  <si>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</si>
  <si>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</si>
  <si>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</si>
  <si>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</si>
  <si>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</si>
  <si>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</si>
  <si>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</si>
  <si>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</si>
  <si>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</si>
  <si>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</si>
  <si>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</si>
  <si>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</si>
  <si>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</si>
  <si>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</si>
  <si>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</si>
  <si>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</si>
  <si>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</si>
  <si>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</si>
  <si>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</si>
  <si>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</si>
  <si>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</si>
  <si>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</si>
  <si>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</si>
  <si>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</si>
  <si>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</si>
  <si>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</si>
  <si>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</si>
  <si>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</si>
  <si>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</si>
  <si>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</si>
  <si>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</si>
  <si>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</si>
  <si>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</si>
  <si>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</si>
  <si>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</si>
  <si>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</si>
  <si>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</si>
  <si>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</si>
  <si>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</si>
  <si>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</si>
  <si>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</si>
  <si>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</si>
  <si>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</si>
  <si>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</si>
  <si>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</si>
  <si>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</si>
  <si>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</si>
  <si>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</si>
  <si>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</si>
  <si>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</si>
  <si>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</si>
  <si>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</si>
  <si>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</si>
  <si>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</si>
  <si>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</si>
  <si>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</si>
  <si>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</si>
  <si>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</si>
  <si>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</si>
  <si>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</si>
  <si>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</si>
  <si>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</si>
  <si>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</si>
  <si>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</si>
  <si>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</si>
  <si>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</si>
  <si>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</si>
  <si>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</si>
  <si>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</si>
  <si>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</si>
  <si>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</si>
  <si>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</si>
  <si>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</si>
  <si>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</si>
  <si>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</si>
  <si>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</si>
  <si>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</si>
  <si>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</si>
  <si>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</si>
  <si>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</si>
  <si>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</si>
  <si>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</si>
  <si>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</si>
  <si>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</si>
  <si>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</si>
  <si>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</si>
  <si>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</si>
  <si>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</si>
  <si>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</si>
  <si>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</si>
  <si>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</si>
  <si>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</si>
  <si>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</si>
  <si>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</si>
  <si>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</si>
  <si>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</si>
  <si>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</si>
  <si>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</si>
  <si>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</si>
  <si>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</si>
  <si>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</si>
  <si>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</si>
  <si>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</si>
  <si>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</si>
  <si>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</si>
  <si>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</si>
  <si>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</si>
  <si>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</si>
  <si>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</si>
  <si>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</si>
  <si>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</si>
  <si>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</si>
  <si>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</si>
  <si>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</si>
  <si>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</si>
  <si>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</si>
  <si>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</si>
  <si>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</si>
  <si>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</si>
  <si>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</si>
  <si>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</si>
  <si>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</si>
  <si>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</si>
  <si>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</si>
  <si>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</si>
  <si>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</si>
  <si>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</si>
  <si>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</si>
  <si>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</si>
  <si>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</si>
  <si>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</si>
  <si>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</si>
  <si>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</si>
  <si>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</si>
  <si>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</si>
  <si>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</si>
  <si>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</si>
  <si>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</si>
  <si>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</si>
  <si>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</si>
  <si>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</si>
  <si>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</si>
  <si>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</si>
  <si>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</si>
  <si>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</si>
  <si>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</si>
  <si>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</si>
  <si>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</si>
  <si>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</si>
  <si>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</si>
  <si>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</si>
  <si>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</si>
  <si>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</si>
  <si>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</si>
  <si>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</si>
  <si>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</si>
  <si>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</si>
  <si>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</si>
  <si>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</si>
  <si>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</si>
  <si>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</si>
  <si>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</si>
  <si>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</si>
  <si>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</si>
  <si>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</si>
  <si>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</si>
  <si>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</si>
  <si>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</si>
  <si>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</si>
  <si>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</si>
  <si>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</si>
  <si>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</si>
  <si>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</si>
  <si>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</si>
  <si>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</si>
  <si>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</si>
  <si>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</si>
  <si>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</si>
  <si>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</si>
  <si>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</si>
  <si>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</si>
  <si>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</si>
  <si>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</si>
  <si>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</si>
  <si>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</si>
  <si>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</si>
  <si>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</si>
  <si>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</si>
  <si>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</si>
  <si>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</si>
  <si>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</si>
  <si>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</si>
  <si>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</si>
  <si>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</si>
  <si>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</si>
  <si>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</si>
  <si>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</si>
  <si>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</si>
  <si>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</si>
  <si>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</si>
  <si>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</si>
  <si>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</si>
  <si>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</si>
  <si>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</si>
  <si>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</si>
  <si>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</si>
  <si>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</si>
  <si>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</si>
  <si>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</si>
  <si>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</si>
  <si>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</si>
  <si>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</si>
  <si>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</si>
  <si>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</si>
  <si>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</si>
  <si>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</si>
  <si>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</si>
  <si>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</si>
  <si>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</si>
  <si>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</si>
  <si>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</si>
  <si>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</si>
  <si>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</si>
  <si>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</si>
  <si>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</si>
  <si>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</si>
  <si>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</si>
  <si>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</si>
  <si>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</si>
  <si>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</si>
  <si>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</si>
  <si>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</si>
  <si>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</si>
  <si>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</si>
  <si>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</si>
  <si>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</si>
  <si>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</si>
  <si>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</si>
  <si>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</si>
  <si>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</si>
  <si>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</si>
  <si>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</si>
  <si>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</si>
  <si>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</si>
  <si>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</si>
  <si>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</si>
  <si>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</si>
  <si>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</si>
  <si>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</si>
  <si>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</si>
  <si>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</si>
  <si>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</si>
  <si>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</si>
  <si>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</si>
  <si>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</si>
  <si>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</si>
  <si>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</si>
  <si>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</si>
  <si>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</si>
  <si>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</si>
  <si>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</si>
  <si>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</si>
  <si>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</si>
  <si>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</si>
  <si>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</si>
  <si>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</si>
  <si>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</si>
  <si>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</si>
  <si>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</si>
  <si>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</si>
  <si>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</si>
  <si>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</si>
  <si>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</si>
  <si>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</si>
  <si>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</si>
  <si>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</si>
  <si>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</si>
  <si>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</si>
  <si>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</si>
  <si>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</si>
  <si>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</si>
  <si>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</si>
  <si>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</si>
  <si>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</si>
  <si>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</si>
  <si>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</si>
  <si>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</si>
  <si>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</si>
  <si>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</si>
  <si>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</si>
  <si>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</si>
  <si>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</si>
  <si>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</si>
  <si>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</si>
  <si>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</si>
  <si>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</si>
  <si>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</si>
  <si>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</si>
  <si>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</si>
  <si>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</si>
  <si>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</si>
  <si>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</si>
  <si>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</si>
  <si>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</si>
  <si>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</si>
  <si>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</si>
  <si>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</si>
  <si>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</si>
  <si>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</si>
  <si>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</si>
  <si>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</si>
  <si>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</si>
  <si>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</si>
  <si>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</si>
  <si>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</si>
  <si>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</si>
  <si>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</si>
  <si>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</si>
  <si>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</si>
  <si>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</si>
  <si>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</si>
  <si>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</si>
  <si>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</si>
  <si>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</si>
  <si>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</si>
  <si>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</si>
  <si>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</si>
  <si>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</si>
  <si>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</si>
  <si>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</si>
  <si>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</si>
  <si>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</si>
  <si>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</si>
  <si>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</si>
  <si>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</si>
  <si>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</si>
  <si>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</si>
  <si>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</si>
  <si>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</si>
  <si>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</si>
  <si>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</si>
  <si>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</si>
  <si>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</si>
  <si>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</si>
  <si>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</si>
  <si>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</si>
  <si>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</si>
  <si>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</si>
  <si>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</si>
  <si>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</si>
  <si>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</si>
  <si>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</si>
  <si>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</si>
  <si>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</si>
  <si>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</si>
  <si>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</si>
  <si>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</si>
  <si>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</si>
  <si>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</si>
  <si>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</si>
  <si>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</si>
  <si>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</si>
  <si>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</si>
  <si>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</si>
  <si>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</si>
  <si>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</si>
  <si>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</si>
  <si>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</si>
  <si>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</si>
  <si>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</si>
  <si>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</si>
  <si>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</si>
  <si>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</si>
  <si>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</si>
  <si>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</si>
  <si>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</si>
  <si>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</si>
  <si>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</si>
  <si>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</si>
  <si>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</si>
  <si>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</si>
  <si>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</si>
  <si>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</si>
  <si>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</si>
  <si>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</si>
  <si>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</si>
  <si>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</si>
  <si>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</si>
  <si>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</si>
  <si>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</si>
  <si>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</si>
  <si>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</si>
  <si>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</si>
  <si>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</si>
  <si>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</si>
  <si>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</si>
  <si>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</si>
  <si>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</si>
  <si>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</si>
  <si>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</si>
  <si>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</si>
  <si>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</si>
  <si>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</si>
  <si>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</si>
  <si>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</si>
  <si>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</si>
  <si>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</si>
  <si>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</si>
  <si>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</si>
  <si>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</si>
  <si>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</si>
  <si>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</si>
  <si>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</si>
  <si>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</si>
  <si>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</si>
  <si>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</si>
  <si>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</si>
  <si>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</si>
  <si>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</si>
  <si>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</si>
  <si>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</si>
  <si>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</si>
  <si>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</si>
  <si>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</si>
  <si>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</si>
  <si>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</si>
  <si>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</si>
  <si>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</si>
  <si>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</si>
  <si>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</si>
  <si>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</si>
  <si>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</si>
  <si>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</si>
  <si>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</si>
  <si>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</si>
  <si>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</si>
  <si>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</si>
  <si>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</si>
  <si>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</si>
  <si>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</si>
  <si>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</si>
  <si>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</si>
  <si>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</si>
  <si>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</si>
  <si>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</si>
  <si>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</si>
  <si>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</si>
  <si>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</si>
  <si>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</si>
  <si>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</si>
  <si>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</si>
  <si>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</si>
  <si>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</si>
  <si>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</si>
  <si>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</si>
  <si>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</si>
  <si>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</si>
  <si>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</si>
  <si>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</si>
  <si>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</si>
  <si>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</si>
  <si>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</si>
  <si>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</si>
  <si>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</si>
  <si>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</si>
  <si>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</si>
  <si>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</si>
  <si>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</si>
  <si>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</si>
  <si>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</si>
  <si>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</si>
  <si>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</si>
  <si>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</si>
  <si>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</si>
  <si>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</si>
  <si>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</si>
  <si>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</si>
  <si>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</si>
  <si>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</si>
  <si>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</si>
  <si>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</si>
  <si>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</si>
  <si>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</si>
  <si>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</si>
  <si>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</si>
  <si>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</si>
  <si>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</si>
  <si>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</si>
  <si>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</si>
  <si>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</si>
  <si>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</si>
  <si>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</si>
  <si>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</si>
  <si>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</si>
  <si>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</si>
  <si>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</si>
  <si>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</si>
  <si>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</si>
  <si>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</si>
  <si>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</si>
  <si>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</si>
  <si>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</si>
  <si>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</si>
  <si>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</si>
  <si>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</si>
  <si>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</si>
  <si>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</si>
  <si>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</si>
  <si>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</si>
  <si>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</si>
  <si>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</si>
  <si>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</si>
  <si>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</si>
  <si>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</si>
  <si>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</si>
  <si>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</si>
  <si>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</si>
  <si>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</si>
  <si>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</si>
  <si>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</si>
  <si>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</si>
  <si>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</si>
  <si>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</si>
  <si>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</si>
  <si>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</si>
  <si>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</si>
  <si>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</si>
  <si>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</si>
  <si>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</si>
  <si>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</si>
  <si>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</si>
  <si>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</si>
  <si>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</si>
  <si>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</si>
  <si>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</si>
  <si>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</si>
  <si>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</si>
  <si>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</si>
  <si>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</si>
  <si>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</si>
  <si>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</si>
  <si>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</si>
  <si>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</si>
  <si>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</si>
  <si>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</si>
  <si>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</si>
  <si>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</si>
  <si>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</si>
  <si>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</si>
  <si>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</si>
  <si>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</si>
  <si>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</si>
  <si>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</si>
  <si>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</si>
  <si>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</si>
  <si>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</si>
  <si>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</si>
  <si>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</si>
  <si>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</si>
  <si>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</si>
  <si>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</si>
  <si>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</si>
  <si>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</si>
  <si>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</si>
  <si>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</si>
  <si>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</si>
  <si>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</si>
  <si>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</si>
  <si>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</si>
  <si>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</si>
  <si>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</si>
  <si>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</si>
  <si>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</si>
  <si>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</si>
  <si>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</si>
  <si>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</si>
  <si>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</si>
  <si>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</si>
  <si>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</si>
  <si>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</si>
  <si>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</si>
  <si>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</si>
  <si>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</si>
  <si>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</si>
  <si>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</si>
  <si>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</si>
  <si>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</si>
  <si>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</si>
  <si>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</si>
  <si>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</si>
  <si>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</si>
  <si>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</si>
  <si>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</si>
  <si>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</si>
  <si>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</si>
  <si>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</si>
  <si>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</si>
  <si>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</si>
  <si>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</si>
  <si>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</si>
  <si>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</si>
  <si>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</si>
  <si>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</si>
  <si>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</si>
  <si>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</si>
  <si>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</si>
  <si>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</si>
  <si>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</si>
  <si>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</si>
  <si>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</si>
  <si>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</si>
  <si>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</si>
  <si>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</si>
  <si>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</si>
  <si>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</si>
  <si>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</si>
  <si>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</si>
  <si>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</si>
  <si>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</si>
  <si>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</si>
  <si>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</si>
  <si>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</si>
  <si>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</si>
  <si>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</si>
  <si>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</si>
  <si>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</si>
  <si>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</si>
  <si>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</si>
  <si>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</si>
  <si>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</si>
  <si>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</si>
  <si>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</si>
  <si>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</si>
  <si>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</si>
  <si>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</si>
  <si>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</si>
  <si>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</si>
  <si>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</si>
  <si>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</si>
  <si>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</si>
  <si>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</si>
  <si>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</si>
  <si>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</si>
  <si>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</si>
  <si>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</si>
  <si>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</si>
  <si>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</si>
  <si>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</si>
  <si>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</si>
  <si>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</si>
  <si>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</si>
  <si>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</si>
  <si>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</si>
  <si>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</si>
  <si>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</si>
  <si>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</si>
  <si>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</si>
  <si>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</si>
  <si>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</si>
  <si>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</si>
  <si>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</si>
  <si>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</si>
  <si>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</si>
  <si>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</si>
  <si>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</si>
  <si>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</si>
  <si>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</si>
  <si>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</si>
  <si>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</si>
  <si>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</si>
  <si>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</si>
  <si>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</si>
  <si>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</si>
  <si>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</si>
  <si>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</si>
  <si>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</si>
  <si>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</si>
  <si>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</si>
  <si>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</si>
  <si>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</si>
  <si>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</si>
  <si>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</si>
  <si>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</si>
  <si>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</si>
  <si>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</si>
  <si>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</si>
  <si>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</si>
  <si>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</si>
  <si>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</si>
  <si>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</si>
  <si>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</si>
  <si>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</si>
  <si>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</si>
  <si>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</si>
  <si>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</si>
  <si>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</si>
  <si>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</si>
  <si>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</si>
  <si>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</si>
  <si>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</si>
  <si>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</si>
  <si>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</si>
  <si>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</si>
  <si>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</si>
  <si>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</si>
  <si>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</si>
  <si>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</si>
  <si>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</si>
  <si>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</si>
  <si>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</si>
  <si>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</si>
  <si>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</si>
  <si>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</si>
  <si>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</si>
  <si>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</si>
  <si>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</si>
  <si>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</si>
  <si>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</si>
  <si>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</si>
  <si>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</si>
  <si>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</si>
  <si>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</si>
  <si>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</si>
  <si>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</si>
  <si>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</si>
  <si>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</si>
  <si>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</si>
  <si>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</si>
  <si>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</si>
  <si>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</si>
  <si>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</si>
  <si>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</si>
  <si>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</si>
  <si>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</si>
  <si>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</si>
  <si>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</si>
  <si>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</si>
  <si>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</si>
  <si>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</si>
  <si>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</si>
  <si>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</si>
  <si>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</si>
  <si>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</si>
  <si>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</si>
  <si>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</si>
  <si>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</si>
  <si>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</si>
  <si>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</si>
  <si>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</si>
  <si>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</si>
  <si>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</si>
  <si>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</si>
  <si>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</si>
  <si>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</si>
  <si>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</si>
  <si>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</si>
  <si>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</si>
  <si>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</si>
  <si>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</si>
  <si>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</si>
  <si>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</si>
  <si>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</si>
  <si>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</si>
  <si>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</si>
  <si>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</si>
  <si>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</si>
  <si>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</si>
  <si>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</si>
  <si>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</si>
  <si>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</si>
  <si>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</si>
  <si>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</si>
  <si>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</si>
  <si>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</si>
  <si>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</si>
  <si>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</si>
  <si>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</si>
  <si>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</si>
  <si>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</si>
  <si>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</si>
  <si>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</si>
  <si>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</si>
  <si>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</si>
  <si>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</si>
  <si>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</si>
  <si>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</si>
  <si>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</si>
  <si>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</si>
  <si>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</si>
  <si>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</si>
  <si>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</si>
  <si>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</si>
  <si>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</si>
  <si>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</si>
  <si>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</si>
  <si>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</si>
  <si>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</si>
  <si>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</si>
  <si>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</si>
  <si>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</si>
  <si>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</si>
  <si>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</si>
  <si>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</si>
  <si>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</si>
  <si>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</si>
  <si>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</si>
  <si>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</si>
  <si>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</si>
  <si>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</si>
  <si>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</si>
  <si>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</si>
  <si>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</si>
  <si>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</si>
  <si>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</si>
  <si>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</si>
  <si>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</si>
  <si>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</si>
  <si>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</si>
  <si>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</si>
  <si>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</si>
  <si>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</si>
  <si>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</si>
  <si>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</si>
  <si>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</si>
  <si>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</si>
  <si>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</si>
  <si>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</si>
  <si>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</si>
  <si>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</si>
  <si>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</si>
  <si>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</si>
  <si>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</si>
  <si>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</si>
  <si>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</si>
  <si>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</si>
  <si>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</si>
  <si>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</si>
  <si>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</si>
  <si>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</si>
  <si>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</si>
  <si>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</si>
  <si>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</si>
  <si>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</si>
  <si>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</si>
  <si>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</si>
  <si>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</si>
  <si>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</si>
  <si>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</si>
  <si>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</si>
  <si>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</si>
  <si>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</si>
  <si>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</si>
  <si>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</si>
  <si>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</si>
  <si>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</si>
  <si>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</si>
  <si>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</si>
  <si>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</si>
  <si>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</si>
  <si>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</si>
  <si>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</si>
  <si>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</si>
  <si>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</si>
  <si>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</si>
  <si>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</si>
  <si>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</si>
  <si>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</si>
  <si>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</si>
  <si>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</si>
  <si>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</si>
  <si>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</si>
  <si>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</si>
  <si>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</si>
  <si>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</si>
  <si>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</si>
  <si>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</si>
  <si>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</si>
  <si>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</si>
  <si>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</si>
  <si>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</si>
  <si>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</si>
  <si>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</si>
  <si>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</si>
  <si>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</si>
  <si>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</si>
  <si>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</si>
  <si>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</si>
  <si>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</si>
  <si>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</si>
  <si>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</si>
  <si>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</si>
  <si>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</si>
  <si>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</si>
  <si>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</si>
  <si>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</si>
  <si>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</si>
  <si>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</si>
  <si>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</si>
  <si>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</si>
  <si>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</si>
  <si>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</si>
  <si>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</si>
  <si>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</si>
  <si>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</si>
  <si>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</si>
  <si>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</si>
  <si>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</si>
  <si>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</si>
  <si>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</si>
  <si>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</si>
  <si>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</si>
  <si>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</si>
  <si>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</si>
  <si>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</si>
  <si>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</si>
  <si>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</si>
  <si>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</si>
  <si>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</si>
  <si>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</si>
  <si>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</si>
  <si>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</si>
  <si>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</si>
  <si>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</si>
  <si>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</si>
  <si>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</si>
  <si>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</si>
  <si>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</si>
  <si>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</si>
  <si>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</si>
  <si>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</si>
  <si>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</si>
  <si>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</si>
  <si>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</si>
  <si>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</si>
  <si>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</si>
  <si>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</si>
  <si>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</si>
  <si>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</si>
  <si>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</si>
  <si>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</si>
  <si>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</si>
  <si>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</si>
  <si>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</si>
  <si>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</si>
  <si>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</si>
  <si>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</si>
  <si>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</si>
  <si>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</si>
  <si>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</si>
  <si>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</si>
  <si>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</si>
  <si>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</si>
  <si>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</si>
  <si>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</si>
  <si>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</si>
  <si>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</si>
  <si>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</si>
  <si>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</si>
  <si>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</si>
  <si>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</si>
  <si>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</si>
  <si>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</si>
  <si>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</si>
  <si>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</si>
  <si>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</si>
  <si>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</si>
  <si>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</si>
  <si>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</si>
  <si>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</si>
  <si>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</si>
  <si>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</si>
  <si>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</si>
  <si>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</si>
  <si>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</si>
  <si>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</si>
  <si>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</si>
  <si>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</si>
  <si>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</si>
  <si>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</si>
  <si>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</si>
  <si>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</si>
  <si>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</si>
  <si>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</si>
  <si>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</si>
  <si>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</si>
  <si>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</si>
  <si>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</si>
  <si>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</si>
  <si>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</si>
  <si>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</si>
  <si>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</si>
  <si>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</si>
  <si>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</si>
  <si>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</si>
  <si>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</si>
  <si>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</si>
  <si>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</si>
  <si>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</si>
  <si>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</si>
  <si>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</si>
  <si>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</si>
  <si>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</si>
  <si>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</si>
  <si>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</si>
  <si>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</si>
  <si>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</si>
  <si>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</si>
  <si>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</si>
  <si>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</si>
  <si>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</si>
  <si>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</si>
  <si>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</si>
  <si>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</si>
  <si>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</si>
  <si>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</si>
  <si>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</si>
  <si>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</si>
  <si>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</si>
  <si>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</si>
  <si>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</si>
  <si>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</si>
  <si>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</si>
  <si>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</si>
  <si>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</si>
  <si>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</si>
  <si>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</si>
  <si>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</si>
  <si>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</si>
  <si>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</si>
  <si>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</si>
  <si>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</si>
  <si>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</si>
  <si>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</si>
  <si>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</si>
  <si>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</si>
  <si>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</si>
  <si>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</si>
  <si>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</si>
  <si>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</si>
  <si>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</si>
  <si>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</si>
  <si>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</si>
  <si>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</si>
  <si>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</si>
  <si>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</si>
  <si>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</si>
  <si>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</si>
  <si>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</si>
  <si>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</si>
  <si>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</si>
  <si>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</si>
  <si>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</si>
  <si>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</si>
  <si>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</si>
  <si>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</si>
  <si>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</si>
  <si>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</si>
  <si>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</si>
  <si>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</si>
  <si>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</si>
  <si>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</si>
  <si>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</si>
  <si>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</si>
  <si>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</si>
  <si>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</si>
  <si>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</si>
  <si>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</si>
  <si>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</si>
  <si>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</si>
  <si>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</si>
  <si>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</si>
  <si>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</si>
  <si>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</si>
  <si>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</si>
  <si>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</si>
  <si>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</si>
  <si>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</si>
  <si>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</si>
  <si>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</si>
  <si>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</si>
  <si>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</si>
  <si>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</si>
  <si>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</si>
  <si>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</si>
  <si>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</si>
  <si>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</si>
  <si>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</si>
  <si>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</si>
  <si>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</si>
  <si>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</si>
  <si>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</si>
  <si>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</si>
  <si>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</si>
  <si>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</si>
  <si>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</si>
  <si>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</si>
  <si>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</si>
  <si>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</si>
  <si>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</si>
  <si>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</si>
  <si>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</si>
  <si>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</si>
  <si>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</si>
  <si>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</si>
  <si>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</si>
  <si>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</si>
  <si>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</si>
  <si>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</si>
  <si>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</si>
  <si>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</si>
  <si>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</si>
  <si>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</si>
  <si>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</si>
  <si>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</si>
  <si>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</si>
  <si>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</si>
  <si>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</si>
  <si>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</si>
  <si>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</si>
  <si>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</si>
  <si>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</si>
  <si>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</si>
  <si>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</si>
  <si>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</si>
  <si>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</si>
  <si>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</si>
  <si>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</si>
  <si>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</si>
  <si>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</si>
  <si>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</si>
  <si>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</si>
  <si>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</si>
  <si>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</si>
  <si>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</si>
  <si>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</si>
  <si>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</si>
  <si>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</si>
  <si>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</si>
  <si>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</si>
  <si>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</si>
  <si>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</si>
  <si>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</si>
  <si>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</si>
  <si>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</si>
  <si>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</si>
  <si>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</si>
  <si>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</si>
  <si>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</si>
  <si>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</si>
  <si>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</si>
  <si>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</si>
  <si>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</si>
  <si>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</si>
  <si>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</si>
  <si>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</si>
  <si>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</si>
  <si>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</si>
  <si>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</si>
  <si>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</si>
  <si>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</si>
  <si>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</si>
  <si>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</si>
  <si>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</si>
  <si>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</si>
  <si>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</si>
  <si>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</si>
  <si>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</si>
  <si>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</si>
  <si>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</si>
  <si>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</si>
  <si>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</si>
  <si>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</si>
  <si>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</si>
  <si>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</si>
  <si>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</si>
  <si>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</si>
  <si>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</si>
  <si>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</si>
  <si>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</si>
  <si>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</si>
  <si>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</si>
  <si>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</si>
  <si>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</si>
  <si>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</si>
  <si>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</si>
  <si>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</si>
  <si>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</si>
  <si>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</si>
  <si>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</si>
  <si>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</si>
  <si>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</si>
  <si>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</si>
  <si>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</si>
  <si>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</si>
  <si>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</si>
  <si>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</si>
  <si>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</si>
  <si>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</si>
  <si>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</si>
  <si>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</si>
  <si>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</si>
  <si>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</si>
  <si>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</si>
  <si>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</si>
  <si>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</si>
  <si>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</si>
  <si>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</si>
  <si>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</si>
  <si>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</si>
  <si>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</si>
  <si>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</si>
  <si>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</si>
  <si>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</si>
  <si>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</si>
  <si>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</si>
  <si>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</si>
  <si>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</si>
  <si>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</si>
  <si>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</si>
  <si>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</si>
  <si>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</si>
  <si>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</si>
  <si>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</si>
  <si>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</si>
  <si>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</si>
  <si>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</si>
  <si>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</si>
  <si>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</si>
  <si>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</si>
  <si>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</si>
  <si>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</si>
  <si>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</si>
  <si>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</si>
  <si>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</si>
  <si>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</si>
  <si>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</si>
  <si>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</si>
  <si>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</si>
  <si>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</si>
  <si>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</si>
  <si>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</si>
  <si>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</si>
  <si>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</si>
  <si>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</si>
  <si>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</si>
  <si>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</si>
  <si>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</si>
  <si>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</si>
  <si>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</si>
  <si>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</si>
  <si>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</si>
  <si>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</si>
  <si>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</si>
  <si>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</si>
  <si>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</si>
  <si>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</si>
  <si>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</si>
  <si>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</si>
  <si>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</si>
  <si>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</si>
  <si>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</si>
  <si>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</si>
  <si>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</si>
  <si>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</si>
  <si>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</si>
  <si>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</si>
  <si>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</si>
  <si>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</si>
  <si>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</si>
  <si>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</si>
  <si>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</si>
  <si>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</si>
  <si>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</si>
  <si>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</si>
  <si>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</si>
  <si>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</si>
  <si>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</si>
  <si>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</si>
  <si>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</si>
  <si>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</si>
  <si>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</si>
  <si>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</si>
  <si>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</si>
  <si>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</si>
  <si>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</si>
  <si>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</si>
  <si>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</si>
  <si>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</si>
  <si>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</si>
  <si>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</si>
  <si>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</si>
  <si>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</si>
  <si>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</si>
  <si>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</si>
  <si>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</si>
  <si>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</si>
  <si>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</si>
  <si>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</si>
  <si>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</si>
  <si>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</si>
  <si>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</si>
  <si>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</si>
  <si>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</si>
  <si>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</si>
  <si>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</si>
  <si>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</si>
  <si>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</si>
  <si>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</si>
  <si>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</si>
  <si>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</si>
  <si>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</si>
  <si>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</si>
  <si>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</si>
  <si>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</si>
  <si>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</si>
  <si>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</si>
  <si>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</si>
  <si>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</si>
  <si>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</si>
  <si>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</si>
  <si>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</si>
  <si>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</si>
  <si>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</si>
  <si>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</si>
  <si>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</si>
  <si>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</si>
  <si>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</si>
  <si>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</si>
  <si>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</si>
  <si>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</si>
  <si>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</si>
  <si>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</si>
  <si>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</si>
  <si>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</si>
  <si>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</si>
  <si>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</si>
  <si>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</si>
  <si>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</si>
  <si>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</si>
  <si>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</si>
  <si>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</si>
  <si>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</si>
  <si>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</si>
  <si>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</si>
  <si>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</si>
  <si>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</si>
  <si>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</si>
  <si>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</si>
  <si>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</si>
  <si>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</si>
  <si>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</si>
  <si>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</si>
  <si>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</si>
  <si>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</si>
  <si>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</si>
  <si>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</si>
  <si>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</si>
  <si>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</si>
  <si>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</si>
  <si>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</si>
  <si>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</si>
  <si>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</si>
  <si>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</si>
  <si>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</si>
  <si>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</si>
  <si>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</si>
  <si>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</si>
  <si>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</si>
  <si>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</si>
  <si>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</si>
  <si>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</si>
  <si>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</si>
  <si>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</si>
  <si>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</si>
  <si>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</si>
  <si>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</si>
  <si>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</si>
  <si>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</si>
  <si>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</si>
  <si>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</si>
  <si>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</si>
  <si>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</si>
  <si>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</si>
  <si>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</si>
  <si>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</si>
  <si>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</si>
  <si>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</si>
  <si>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</si>
  <si>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</si>
  <si>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</si>
  <si>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</si>
  <si>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</si>
  <si>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</si>
  <si>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</si>
  <si>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</si>
  <si>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</si>
  <si>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</si>
  <si>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</si>
  <si>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</si>
  <si>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</si>
  <si>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</si>
  <si>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</si>
  <si>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</si>
  <si>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</si>
  <si>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</si>
  <si>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</si>
  <si>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</si>
  <si>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</si>
  <si>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</si>
  <si>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</si>
  <si>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</si>
  <si>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</si>
  <si>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</si>
  <si>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</si>
  <si>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</si>
  <si>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</si>
  <si>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</si>
  <si>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</si>
  <si>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</si>
  <si>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</si>
  <si>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</si>
  <si>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</si>
  <si>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</si>
  <si>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</si>
  <si>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</si>
  <si>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</si>
  <si>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</si>
  <si>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</si>
  <si>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</si>
  <si>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</si>
  <si>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</si>
  <si>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</si>
  <si>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</si>
  <si>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</si>
  <si>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</si>
  <si>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</si>
  <si>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</si>
  <si>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</si>
  <si>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</si>
  <si>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</si>
  <si>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</si>
  <si>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</si>
  <si>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</si>
  <si>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</si>
  <si>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</si>
  <si>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</si>
  <si>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</si>
  <si>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</si>
  <si>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</si>
  <si>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</si>
  <si>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</si>
  <si>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</si>
  <si>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</si>
  <si>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</si>
  <si>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</si>
  <si>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</si>
  <si>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</si>
  <si>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</si>
  <si>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</si>
  <si>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</si>
  <si>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</si>
  <si>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</si>
  <si>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</si>
  <si>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</si>
  <si>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</si>
  <si>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</si>
  <si>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</si>
  <si>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</si>
  <si>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</si>
  <si>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</si>
  <si>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</si>
  <si>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</si>
  <si>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</si>
  <si>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</si>
  <si>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</si>
  <si>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</si>
  <si>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</si>
  <si>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</si>
  <si>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</si>
  <si>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</si>
  <si>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</si>
  <si>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</si>
  <si>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</si>
  <si>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</si>
  <si>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</si>
  <si>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</si>
  <si>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</si>
  <si>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</si>
  <si>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</si>
  <si>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</si>
  <si>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</si>
  <si>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</si>
  <si>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</si>
  <si>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</si>
  <si>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</si>
  <si>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</si>
  <si>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</si>
  <si>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</si>
  <si>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</si>
  <si>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</si>
  <si>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</si>
  <si>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</si>
  <si>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</si>
  <si>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</si>
  <si>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</si>
  <si>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</si>
  <si>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</si>
  <si>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</si>
  <si>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</si>
  <si>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</si>
  <si>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</si>
  <si>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</si>
  <si>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</si>
  <si>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</si>
  <si>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</si>
  <si>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</si>
  <si>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</si>
  <si>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</si>
  <si>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</si>
  <si>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</si>
  <si>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</si>
  <si>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</si>
  <si>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</si>
  <si>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</si>
  <si>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</si>
  <si>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</si>
  <si>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</si>
  <si>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</si>
  <si>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</si>
  <si>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</si>
  <si>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</si>
  <si>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</si>
  <si>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</si>
  <si>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</si>
  <si>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</si>
  <si>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</si>
  <si>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</si>
  <si>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</si>
  <si>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</si>
  <si>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</si>
  <si>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</si>
  <si>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</si>
  <si>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</si>
  <si>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</si>
  <si>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</si>
  <si>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</si>
  <si>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</si>
  <si>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</si>
  <si>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</si>
  <si>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</si>
  <si>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</si>
  <si>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</si>
  <si>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</si>
  <si>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</si>
  <si>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</si>
  <si>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</si>
  <si>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</si>
  <si>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</si>
  <si>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</si>
  <si>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</si>
  <si>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</si>
  <si>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</si>
  <si>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</si>
  <si>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</si>
  <si>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</si>
  <si>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</si>
  <si>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</si>
  <si>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</si>
  <si>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</si>
  <si>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</si>
  <si>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</si>
  <si>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</si>
  <si>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</si>
  <si>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</si>
  <si>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</si>
  <si>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</si>
  <si>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</si>
  <si>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</si>
  <si>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</si>
  <si>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</si>
  <si>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</si>
  <si>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</si>
  <si>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</si>
  <si>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</si>
  <si>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</si>
  <si>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</si>
  <si>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</si>
  <si>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</si>
  <si>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</si>
  <si>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</si>
  <si>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</si>
  <si>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</si>
  <si>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</si>
  <si>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</si>
  <si>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</si>
  <si>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</si>
  <si>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</si>
  <si>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</si>
  <si>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</si>
  <si>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</si>
  <si>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</si>
  <si>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</si>
  <si>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</si>
  <si>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</si>
  <si>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</si>
  <si>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</si>
  <si>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</si>
  <si>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</si>
  <si>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</si>
  <si>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</si>
  <si>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</si>
  <si>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</si>
  <si>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</si>
  <si>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</si>
  <si>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</si>
  <si>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</si>
  <si>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</si>
  <si>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</si>
  <si>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</si>
  <si>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</si>
  <si>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</si>
  <si>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</si>
  <si>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</si>
  <si>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</si>
  <si>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</si>
  <si>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</si>
  <si>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</si>
  <si>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</si>
  <si>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</si>
  <si>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</si>
  <si>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</si>
  <si>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</si>
  <si>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</si>
  <si>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</si>
  <si>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</si>
  <si>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</si>
  <si>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</si>
  <si>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</si>
  <si>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</si>
  <si>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</si>
  <si>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</si>
  <si>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</si>
  <si>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</si>
  <si>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</si>
  <si>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</si>
  <si>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</si>
  <si>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</si>
  <si>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</si>
  <si>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</si>
  <si>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</si>
  <si>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</si>
  <si>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</si>
  <si>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</si>
  <si>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</si>
  <si>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</si>
  <si>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</si>
  <si>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</si>
  <si>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</si>
  <si>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</si>
  <si>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</si>
  <si>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</si>
  <si>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</si>
  <si>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</si>
  <si>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</si>
  <si>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</si>
  <si>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</si>
  <si>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</si>
  <si>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</si>
  <si>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</si>
  <si>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</si>
  <si>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</si>
  <si>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</si>
  <si>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</si>
  <si>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</si>
  <si>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</si>
  <si>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</si>
  <si>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</si>
  <si>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</si>
  <si>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</si>
  <si>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</si>
  <si>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</si>
  <si>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</si>
  <si>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</si>
  <si>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</si>
  <si>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</si>
  <si>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</si>
  <si>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</si>
  <si>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</si>
  <si>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</si>
  <si>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</si>
  <si>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</si>
  <si>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</si>
  <si>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</si>
  <si>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</si>
  <si>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</si>
  <si>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</si>
  <si>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</si>
  <si>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</si>
  <si>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</si>
  <si>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</si>
  <si>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</si>
  <si>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</si>
  <si>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</si>
  <si>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</si>
  <si>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</si>
  <si>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</si>
  <si>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</si>
  <si>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</si>
  <si>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</si>
  <si>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</si>
  <si>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</si>
  <si>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</si>
  <si>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</si>
  <si>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</si>
  <si>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</si>
  <si>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</si>
  <si>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</si>
  <si>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</si>
  <si>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</si>
  <si>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</si>
  <si>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</si>
  <si>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</si>
  <si>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</si>
  <si>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</si>
  <si>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</si>
  <si>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</si>
  <si>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</si>
  <si>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</si>
  <si>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</si>
  <si>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</si>
  <si>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</si>
  <si>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</si>
  <si>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</si>
  <si>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</si>
  <si>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</si>
  <si>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</si>
  <si>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</si>
  <si>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</si>
  <si>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</si>
  <si>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</si>
  <si>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</si>
  <si>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</si>
  <si>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</si>
  <si>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</si>
  <si>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</si>
  <si>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</si>
  <si>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</si>
  <si>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</si>
  <si>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</si>
  <si>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</si>
  <si>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</si>
  <si>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</si>
  <si>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</si>
  <si>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</si>
  <si>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</si>
  <si>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</si>
  <si>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</si>
  <si>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</si>
  <si>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</si>
  <si>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</si>
  <si>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</si>
  <si>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</si>
  <si>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</si>
  <si>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</si>
  <si>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</si>
  <si>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</si>
  <si>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</si>
  <si>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</si>
  <si>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</si>
  <si>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</si>
  <si>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</si>
  <si>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</si>
  <si>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</si>
  <si>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</si>
  <si>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</si>
  <si>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</si>
  <si>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</si>
  <si>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</si>
  <si>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</si>
  <si>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</si>
  <si>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</si>
  <si>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</si>
  <si>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</si>
  <si>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</si>
  <si>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</si>
  <si>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</si>
  <si>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</si>
  <si>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</si>
  <si>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</si>
  <si>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</si>
  <si>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</si>
  <si>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</si>
  <si>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</si>
  <si>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</si>
  <si>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</si>
  <si>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</si>
  <si>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</si>
  <si>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</si>
  <si>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</si>
  <si>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</si>
  <si>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</si>
  <si>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</si>
  <si>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</si>
  <si>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</si>
  <si>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</si>
  <si>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</si>
  <si>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</si>
  <si>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</si>
  <si>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</si>
  <si>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</si>
  <si>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</si>
  <si>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</si>
  <si>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</si>
  <si>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</si>
  <si>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</si>
  <si>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</si>
  <si>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</si>
  <si>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</si>
  <si>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</si>
  <si>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</si>
  <si>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</si>
  <si>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</si>
  <si>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</si>
  <si>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</si>
  <si>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</si>
  <si>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</si>
  <si>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</si>
  <si>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</si>
  <si>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</si>
  <si>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</si>
  <si>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</si>
  <si>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</si>
  <si>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</si>
  <si>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</si>
  <si>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</si>
  <si>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</si>
  <si>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</si>
  <si>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</si>
  <si>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</si>
  <si>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</si>
  <si>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</si>
  <si>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</si>
  <si>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</si>
  <si>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</si>
  <si>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</si>
  <si>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</si>
  <si>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</si>
  <si>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</si>
  <si>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</si>
  <si>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</si>
  <si>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</si>
  <si>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</si>
  <si>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</si>
  <si>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</si>
  <si>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</si>
  <si>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</si>
  <si>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</si>
  <si>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</si>
  <si>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</si>
  <si>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</si>
  <si>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</si>
  <si>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</si>
  <si>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</si>
  <si>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</si>
  <si>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</si>
  <si>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</si>
  <si>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</si>
  <si>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</si>
  <si>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</si>
  <si>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</si>
  <si>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</si>
  <si>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</si>
  <si>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</si>
  <si>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</si>
  <si>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</si>
  <si>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</si>
  <si>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</si>
  <si>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</si>
  <si>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</si>
  <si>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</si>
  <si>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</si>
  <si>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</si>
  <si>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</si>
  <si>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</si>
  <si>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</si>
  <si>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</si>
  <si>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</si>
  <si>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</si>
  <si>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</si>
  <si>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</si>
  <si>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</si>
  <si>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</si>
  <si>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</si>
  <si>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</si>
  <si>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</si>
  <si>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</si>
  <si>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</si>
  <si>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</si>
  <si>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</si>
  <si>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</si>
  <si>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</si>
  <si>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</si>
  <si>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</si>
  <si>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</si>
  <si>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</si>
  <si>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</si>
  <si>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</si>
  <si>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</si>
  <si>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</si>
  <si>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</si>
  <si>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</si>
  <si>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</si>
  <si>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</si>
  <si>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</si>
  <si>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</si>
  <si>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</si>
  <si>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</si>
  <si>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</si>
  <si>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</si>
  <si>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</si>
  <si>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</si>
  <si>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</si>
  <si>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</si>
  <si>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</si>
  <si>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</si>
  <si>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</si>
  <si>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</si>
  <si>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</si>
  <si>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</si>
  <si>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</si>
  <si>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</si>
  <si>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</si>
  <si>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</si>
  <si>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</si>
  <si>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</si>
  <si>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</si>
  <si>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</si>
  <si>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</si>
  <si>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</si>
  <si>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</si>
  <si>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</si>
  <si>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</si>
  <si>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</si>
  <si>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</si>
  <si>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</si>
  <si>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</si>
  <si>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</si>
  <si>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</si>
  <si>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</si>
  <si>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</si>
  <si>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</si>
  <si>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</si>
  <si>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</si>
  <si>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</si>
  <si>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</si>
  <si>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</si>
  <si>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</si>
  <si>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</si>
  <si>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</si>
  <si>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</si>
  <si>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</si>
  <si>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</si>
  <si>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</si>
  <si>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</si>
  <si>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</si>
  <si>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</si>
  <si>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</si>
  <si>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</si>
  <si>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</si>
  <si>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</si>
  <si>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</si>
  <si>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</si>
  <si>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</si>
  <si>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</si>
  <si>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</si>
  <si>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</si>
  <si>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</si>
  <si>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</si>
  <si>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</si>
  <si>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</si>
  <si>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</si>
  <si>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</si>
  <si>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</si>
  <si>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</si>
  <si>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</si>
  <si>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</si>
  <si>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</si>
  <si>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</si>
  <si>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</si>
  <si>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</si>
  <si>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</si>
  <si>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</si>
  <si>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</si>
  <si>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</si>
  <si>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</si>
  <si>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</si>
  <si>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</si>
  <si>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</si>
  <si>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</si>
  <si>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</si>
  <si>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</si>
  <si>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</si>
  <si>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</si>
  <si>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</si>
  <si>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</si>
  <si>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</si>
  <si>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</si>
  <si>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</si>
  <si>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</si>
  <si>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</si>
  <si>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</si>
  <si>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</si>
  <si>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</si>
  <si>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</si>
  <si>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</si>
  <si>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</si>
  <si>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</si>
  <si>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</si>
  <si>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</si>
  <si>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</si>
  <si>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</si>
  <si>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</si>
  <si>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</si>
  <si>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</si>
  <si>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</si>
  <si>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</si>
  <si>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</si>
  <si>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</si>
  <si>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</si>
  <si>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</si>
  <si>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</si>
  <si>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</si>
  <si>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</si>
  <si>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</si>
  <si>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</si>
  <si>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</si>
  <si>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</si>
  <si>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</si>
  <si>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</si>
  <si>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</si>
  <si>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</si>
  <si>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</si>
  <si>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</si>
  <si>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</si>
  <si>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</si>
  <si>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</si>
  <si>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</si>
  <si>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</si>
  <si>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</si>
  <si>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</si>
  <si>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</si>
  <si>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</si>
  <si>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</si>
  <si>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</si>
  <si>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</si>
  <si>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</si>
  <si>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</si>
  <si>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</si>
  <si>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</si>
  <si>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</si>
  <si>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</si>
  <si>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</si>
  <si>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</si>
  <si>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</si>
  <si>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</si>
  <si>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</si>
  <si>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</si>
  <si>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</si>
  <si>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</si>
  <si>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</si>
  <si>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</si>
  <si>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</si>
  <si>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</si>
  <si>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</si>
  <si>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</si>
  <si>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</si>
  <si>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</si>
  <si>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</si>
  <si>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</si>
  <si>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</si>
  <si>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</si>
  <si>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</si>
  <si>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</si>
  <si>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</si>
  <si>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</si>
  <si>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</si>
  <si>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</si>
  <si>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</si>
  <si>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</si>
  <si>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</si>
  <si>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</si>
  <si>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</si>
  <si>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</si>
  <si>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</si>
  <si>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</si>
  <si>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</si>
  <si>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</si>
  <si>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</si>
  <si>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</si>
  <si>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</si>
  <si>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</si>
  <si>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</si>
  <si>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</si>
  <si>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</si>
  <si>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</si>
  <si>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</si>
  <si>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</si>
  <si>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</si>
  <si>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</si>
  <si>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</si>
  <si>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</si>
  <si>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</si>
  <si>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</si>
  <si>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</si>
  <si>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</si>
  <si>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</si>
  <si>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</si>
  <si>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</si>
  <si>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</si>
  <si>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</si>
  <si>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</si>
  <si>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</si>
  <si>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</si>
  <si>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</si>
  <si>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</si>
  <si>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</si>
  <si>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</si>
  <si>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</si>
  <si>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</si>
  <si>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</si>
  <si>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</si>
  <si>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</si>
  <si>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</si>
  <si>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</si>
  <si>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</si>
  <si>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</si>
  <si>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</si>
  <si>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</si>
  <si>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</si>
  <si>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</si>
  <si>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</si>
  <si>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</si>
  <si>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</si>
  <si>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</si>
  <si>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</si>
  <si>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</si>
  <si>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</si>
  <si>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</si>
  <si>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</si>
  <si>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</si>
  <si>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</si>
  <si>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</si>
  <si>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</si>
  <si>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</si>
  <si>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</si>
  <si>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</si>
  <si>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</si>
  <si>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</si>
  <si>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</si>
  <si>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</si>
  <si>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</si>
  <si>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</si>
  <si>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</si>
  <si>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</si>
  <si>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</si>
  <si>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</si>
  <si>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</si>
  <si>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</si>
  <si>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</si>
  <si>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</si>
  <si>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</si>
  <si>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</si>
  <si>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</si>
  <si>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</si>
  <si>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</si>
  <si>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</si>
  <si>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</si>
  <si>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</si>
  <si>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</si>
  <si>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</si>
  <si>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</si>
  <si>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</si>
  <si>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</si>
  <si>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</si>
  <si>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</si>
  <si>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</si>
  <si>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</si>
  <si>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</si>
  <si>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</si>
  <si>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</si>
  <si>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</si>
  <si>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</si>
  <si>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</si>
  <si>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</si>
  <si>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</si>
  <si>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</si>
  <si>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</si>
  <si>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</si>
  <si>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</si>
  <si>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</si>
  <si>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</si>
  <si>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</si>
  <si>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</si>
  <si>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</si>
  <si>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</si>
  <si>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</si>
  <si>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</si>
  <si>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</si>
  <si>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</si>
  <si>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</si>
  <si>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</si>
  <si>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</si>
  <si>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</si>
  <si>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</si>
  <si>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</si>
  <si>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</si>
  <si>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</si>
  <si>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</si>
  <si>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</si>
  <si>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</si>
  <si>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</si>
  <si>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</si>
  <si>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</si>
  <si>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</si>
  <si>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</si>
  <si>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</si>
  <si>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</si>
  <si>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</si>
  <si>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</si>
  <si>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</si>
  <si>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</si>
  <si>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</si>
  <si>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</si>
  <si>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</si>
  <si>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</si>
  <si>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</si>
  <si>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</si>
  <si>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</si>
  <si>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</si>
  <si>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</si>
  <si>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</si>
  <si>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</si>
  <si>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</si>
  <si>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</si>
  <si>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</si>
  <si>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</si>
  <si>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</si>
  <si>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</si>
  <si>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</si>
  <si>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</si>
  <si>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</si>
  <si>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</si>
  <si>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</si>
  <si>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</si>
  <si>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</si>
  <si>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</si>
  <si>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</si>
  <si>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</si>
  <si>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</si>
  <si>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</si>
  <si>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</si>
  <si>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</si>
  <si>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</si>
  <si>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</si>
  <si>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</si>
  <si>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</si>
  <si>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</si>
  <si>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</si>
  <si>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</si>
  <si>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</si>
  <si>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</si>
  <si>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</si>
  <si>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</si>
  <si>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</si>
  <si>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</si>
  <si>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</si>
  <si>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</si>
  <si>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</si>
  <si>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</si>
  <si>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</si>
  <si>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</si>
  <si>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</si>
  <si>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</si>
  <si>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</si>
  <si>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</si>
  <si>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</si>
  <si>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</si>
  <si>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</si>
  <si>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</si>
  <si>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</si>
  <si>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</si>
  <si>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</si>
  <si>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</si>
  <si>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</si>
  <si>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</si>
  <si>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</si>
  <si>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</si>
  <si>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</si>
  <si>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</si>
  <si>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</si>
  <si>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</si>
  <si>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</si>
  <si>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</si>
  <si>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</si>
  <si>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</si>
  <si>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</si>
  <si>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</si>
  <si>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</si>
  <si>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</si>
  <si>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</si>
  <si>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</si>
  <si>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</si>
  <si>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</si>
  <si>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</si>
  <si>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</si>
  <si>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</si>
  <si>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</si>
  <si>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</si>
  <si>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</si>
  <si>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</si>
  <si>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</si>
  <si>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</si>
  <si>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</si>
  <si>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</si>
  <si>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</si>
  <si>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</si>
  <si>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</si>
  <si>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</si>
  <si>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</si>
  <si>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</si>
  <si>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</si>
  <si>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</si>
  <si>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</si>
  <si>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</si>
  <si>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</si>
  <si>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</si>
  <si>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</si>
  <si>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</si>
  <si>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</si>
  <si>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</si>
  <si>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</si>
  <si>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</si>
  <si>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</si>
  <si>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</si>
  <si>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</si>
  <si>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</si>
  <si>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</si>
  <si>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</si>
  <si>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</si>
  <si>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</si>
  <si>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</si>
  <si>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</si>
  <si>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</si>
  <si>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</si>
  <si>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</si>
  <si>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</si>
  <si>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</si>
  <si>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</si>
  <si>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</si>
  <si>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</si>
  <si>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</si>
  <si>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</si>
  <si>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</si>
  <si>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</si>
  <si>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</si>
  <si>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</si>
  <si>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</si>
  <si>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</si>
  <si>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</si>
  <si>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</si>
  <si>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</si>
  <si>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</si>
  <si>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</si>
  <si>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</si>
  <si>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</si>
  <si>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</si>
  <si>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</si>
  <si>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</si>
  <si>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</si>
  <si>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</si>
  <si>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</si>
  <si>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</si>
  <si>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</si>
  <si>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</si>
  <si>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</si>
  <si>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</si>
  <si>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</si>
  <si>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</si>
  <si>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</si>
  <si>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</si>
  <si>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</si>
  <si>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</si>
  <si>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</si>
  <si>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</si>
  <si>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</si>
  <si>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</si>
  <si>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</si>
  <si>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</si>
  <si>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</si>
  <si>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</si>
  <si>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</si>
  <si>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</si>
  <si>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</si>
  <si>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</si>
  <si>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</si>
  <si>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</si>
  <si>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</si>
  <si>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</si>
  <si>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</si>
  <si>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</si>
  <si>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</si>
  <si>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</si>
  <si>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</si>
  <si>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</si>
  <si>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</si>
  <si>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</si>
  <si>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</si>
  <si>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</si>
  <si>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</si>
  <si>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</si>
  <si>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</si>
  <si>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</si>
  <si>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</si>
  <si>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</si>
  <si>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</si>
  <si>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</si>
  <si>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</si>
  <si>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</si>
  <si>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</si>
  <si>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</si>
  <si>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</si>
  <si>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</si>
  <si>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</si>
  <si>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</si>
  <si>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</si>
  <si>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</si>
  <si>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</si>
  <si>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</si>
  <si>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</si>
  <si>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</si>
  <si>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</si>
  <si>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</si>
  <si>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</si>
  <si>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</si>
  <si>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</si>
  <si>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</si>
  <si>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</si>
  <si>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</si>
  <si>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</si>
  <si>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</si>
  <si>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</si>
  <si>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</si>
  <si>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</si>
  <si>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</si>
  <si>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</si>
  <si>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</si>
  <si>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</si>
  <si>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</si>
  <si>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</si>
  <si>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</si>
  <si>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</si>
  <si>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</si>
  <si>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</si>
  <si>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</si>
  <si>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</si>
  <si>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</si>
  <si>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</si>
  <si>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</si>
  <si>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</si>
  <si>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</si>
  <si>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</si>
  <si>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</si>
  <si>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</si>
  <si>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</si>
  <si>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</si>
  <si>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</si>
  <si>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</si>
  <si>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</si>
  <si>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</si>
  <si>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</si>
  <si>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</si>
  <si>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</si>
  <si>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</si>
  <si>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</si>
  <si>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</si>
  <si>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</si>
  <si>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</si>
  <si>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</si>
  <si>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</si>
  <si>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</si>
  <si>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</si>
  <si>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</si>
  <si>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</si>
  <si>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</si>
  <si>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</si>
  <si>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</si>
  <si>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</si>
  <si>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</si>
  <si>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</si>
  <si>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</si>
  <si>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</si>
  <si>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</si>
  <si>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</si>
  <si>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</si>
  <si>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</si>
  <si>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</si>
  <si>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</si>
  <si>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</si>
  <si>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</si>
  <si>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</si>
  <si>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</si>
  <si>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</si>
  <si>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</si>
  <si>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</si>
  <si>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</si>
  <si>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</si>
  <si>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</si>
  <si>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</si>
  <si>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</si>
  <si>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</si>
  <si>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</si>
  <si>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</si>
  <si>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</si>
  <si>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</si>
  <si>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</si>
  <si>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</si>
  <si>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</si>
  <si>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</si>
  <si>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</si>
  <si>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</si>
  <si>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</si>
  <si>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</si>
  <si>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</si>
  <si>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</si>
  <si>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</si>
  <si>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</si>
  <si>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</si>
  <si>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</si>
  <si>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</si>
  <si>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</si>
  <si>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</si>
  <si>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</si>
  <si>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</si>
  <si>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</si>
  <si>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</si>
  <si>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</si>
  <si>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</si>
  <si>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</si>
  <si>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</si>
  <si>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</si>
  <si>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</si>
  <si>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</si>
  <si>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</si>
  <si>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</si>
  <si>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</si>
  <si>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</si>
  <si>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</si>
  <si>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</si>
  <si>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</si>
  <si>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</si>
  <si>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</si>
  <si>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</si>
  <si>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</si>
  <si>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</si>
  <si>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</si>
  <si>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</si>
  <si>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</si>
  <si>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</si>
  <si>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</si>
  <si>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</si>
  <si>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</si>
  <si>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</si>
  <si>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</si>
  <si>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</si>
  <si>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</si>
  <si>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</si>
  <si>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</si>
  <si>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</si>
  <si>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</si>
  <si>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</si>
  <si>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</si>
  <si>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</si>
  <si>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</si>
  <si>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</si>
  <si>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</si>
  <si>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</si>
  <si>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</si>
  <si>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</si>
  <si>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</si>
  <si>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</si>
  <si>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</si>
  <si>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</si>
  <si>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</si>
  <si>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</si>
  <si>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</si>
  <si>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</si>
  <si>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</si>
  <si>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</si>
  <si>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</si>
  <si>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</si>
  <si>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</si>
  <si>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</si>
  <si>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</si>
  <si>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</si>
  <si>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</si>
  <si>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</si>
  <si>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</si>
  <si>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</si>
  <si>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</si>
  <si>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</si>
  <si>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</si>
  <si>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</si>
  <si>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</si>
  <si>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</si>
  <si>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</si>
  <si>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</si>
  <si>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</si>
  <si>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</si>
  <si>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</si>
  <si>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</si>
  <si>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</si>
  <si>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</si>
  <si>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</si>
  <si>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</si>
  <si>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</si>
  <si>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</si>
  <si>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</si>
  <si>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</si>
  <si>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</si>
  <si>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</si>
  <si>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</si>
  <si>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</si>
  <si>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</si>
  <si>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</si>
  <si>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</si>
  <si>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</si>
  <si>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</si>
  <si>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</si>
  <si>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</si>
  <si>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</si>
  <si>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</si>
  <si>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</si>
  <si>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</si>
  <si>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</si>
  <si>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</si>
  <si>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</si>
  <si>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</si>
  <si>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</si>
  <si>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</si>
  <si>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</si>
  <si>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</si>
  <si>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</si>
  <si>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</si>
  <si>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</si>
  <si>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</si>
  <si>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</si>
  <si>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</si>
  <si>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</si>
  <si>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</si>
  <si>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</si>
  <si>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</si>
  <si>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</si>
  <si>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</si>
  <si>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</si>
  <si>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</si>
  <si>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</si>
  <si>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</si>
  <si>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</si>
  <si>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</si>
  <si>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</si>
  <si>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</si>
  <si>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</si>
  <si>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</si>
  <si>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</si>
  <si>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</si>
  <si>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</si>
  <si>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</si>
  <si>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</si>
  <si>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</si>
  <si>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</si>
  <si>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</si>
  <si>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</si>
  <si>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</si>
  <si>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</si>
  <si>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</si>
  <si>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</si>
  <si>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</si>
  <si>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</si>
  <si>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</si>
  <si>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</si>
  <si>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</si>
  <si>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</si>
  <si>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</si>
  <si>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</si>
  <si>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</si>
  <si>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</si>
  <si>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</si>
  <si>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</si>
  <si>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</si>
  <si>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</si>
  <si>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</si>
  <si>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</si>
  <si>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</si>
  <si>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</si>
  <si>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</si>
  <si>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</si>
  <si>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</si>
  <si>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</si>
  <si>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</si>
  <si>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</si>
  <si>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</si>
  <si>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</si>
  <si>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</si>
  <si>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</si>
  <si>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</si>
  <si>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</si>
  <si>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</si>
  <si>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</si>
  <si>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</si>
  <si>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</si>
  <si>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</si>
  <si>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</si>
  <si>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</si>
  <si>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</si>
  <si>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</si>
  <si>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</si>
  <si>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</si>
  <si>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</si>
  <si>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</si>
  <si>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</si>
  <si>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</si>
  <si>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</si>
  <si>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</si>
  <si>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</si>
  <si>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</si>
  <si>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</si>
  <si>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</si>
  <si>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</si>
  <si>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</si>
  <si>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</si>
  <si>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</si>
  <si>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</si>
  <si>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</si>
  <si>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</si>
  <si>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</si>
  <si>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</si>
  <si>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</si>
  <si>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</si>
  <si>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</si>
  <si>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</si>
  <si>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</si>
  <si>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</si>
  <si>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</si>
  <si>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</si>
  <si>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</si>
  <si>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</si>
  <si>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</si>
  <si>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</si>
  <si>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</si>
  <si>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</si>
  <si>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</si>
  <si>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</si>
  <si>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</si>
  <si>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</si>
  <si>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</si>
  <si>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</si>
  <si>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</si>
  <si>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</si>
  <si>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</si>
  <si>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</si>
  <si>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</si>
  <si>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</si>
  <si>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</si>
  <si>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</si>
  <si>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</si>
  <si>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</si>
  <si>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</si>
  <si>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</si>
  <si>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</si>
  <si>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</si>
  <si>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</si>
  <si>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</si>
  <si>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</si>
  <si>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</si>
  <si>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</si>
  <si>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</si>
  <si>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</si>
  <si>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</si>
  <si>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</si>
  <si>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</si>
  <si>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</si>
  <si>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</si>
  <si>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</si>
  <si>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</si>
  <si>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</si>
  <si>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</si>
  <si>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</si>
  <si>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</si>
  <si>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</si>
  <si>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</si>
  <si>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</si>
  <si>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</si>
  <si>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</si>
  <si>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</si>
  <si>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</si>
  <si>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</si>
  <si>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</si>
  <si>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</si>
  <si>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</si>
  <si>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</si>
  <si>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</si>
  <si>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</si>
  <si>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</si>
  <si>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</si>
  <si>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</si>
  <si>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</si>
  <si>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</si>
  <si>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</si>
  <si>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</si>
  <si>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</si>
  <si>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</si>
  <si>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</si>
  <si>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</si>
  <si>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</si>
  <si>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</si>
  <si>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</si>
  <si>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</si>
  <si>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</si>
  <si>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</si>
  <si>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</si>
  <si>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</si>
  <si>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</si>
  <si>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</si>
  <si>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</si>
  <si>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</si>
  <si>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</si>
  <si>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</si>
  <si>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</si>
  <si>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</si>
  <si>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</si>
  <si>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</si>
  <si>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</si>
  <si>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</si>
  <si>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</si>
  <si>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</si>
  <si>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</si>
  <si>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</si>
  <si>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</si>
  <si>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</si>
  <si>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</si>
  <si>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</si>
  <si>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</si>
  <si>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</si>
  <si>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</si>
  <si>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</si>
  <si>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</si>
  <si>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</si>
  <si>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</si>
  <si>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</si>
  <si>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</si>
  <si>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</si>
  <si>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</si>
  <si>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</si>
  <si>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</si>
  <si>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</si>
  <si>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</si>
  <si>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</si>
  <si>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</si>
  <si>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</si>
  <si>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</si>
  <si>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</si>
  <si>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</si>
  <si>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</si>
  <si>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</si>
  <si>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</si>
  <si>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</si>
  <si>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</si>
  <si>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</si>
  <si>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</si>
  <si>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</si>
  <si>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</si>
  <si>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</si>
  <si>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</si>
  <si>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</si>
  <si>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</si>
  <si>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</si>
  <si>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</si>
  <si>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</si>
  <si>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</si>
  <si>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</si>
  <si>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</si>
  <si>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</si>
  <si>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</si>
  <si>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</si>
  <si>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</si>
  <si>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</si>
  <si>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</si>
  <si>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</si>
  <si>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</si>
  <si>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</si>
  <si>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</si>
  <si>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</si>
  <si>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</si>
  <si>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</si>
  <si>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</si>
  <si>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</si>
  <si>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</si>
  <si>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</si>
  <si>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</si>
  <si>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</si>
  <si>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</si>
  <si>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</si>
  <si>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</si>
  <si>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</si>
  <si>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</si>
  <si>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</si>
  <si>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</si>
  <si>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</si>
  <si>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</si>
  <si>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</si>
  <si>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</si>
  <si>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</si>
  <si>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</si>
  <si>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</si>
  <si>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</si>
  <si>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</si>
  <si>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</si>
  <si>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</si>
  <si>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</si>
  <si>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</si>
  <si>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</si>
  <si>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</si>
  <si>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</si>
  <si>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</si>
  <si>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</si>
  <si>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</si>
  <si>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</si>
  <si>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</si>
  <si>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</si>
  <si>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</si>
  <si>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</si>
  <si>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</si>
  <si>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</si>
  <si>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</si>
  <si>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</si>
  <si>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</si>
  <si>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</si>
  <si>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</si>
  <si>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</si>
  <si>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</si>
  <si>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</si>
  <si>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</si>
  <si>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</si>
  <si>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</si>
  <si>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</si>
  <si>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</si>
  <si>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</si>
  <si>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</si>
  <si>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</si>
  <si>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</si>
  <si>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</si>
  <si>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</si>
  <si>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</si>
  <si>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</si>
  <si>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</si>
  <si>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</si>
  <si>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</si>
  <si>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</si>
  <si>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</si>
  <si>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</si>
  <si>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</si>
  <si>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</si>
  <si>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</si>
  <si>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</si>
  <si>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</si>
  <si>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</si>
  <si>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</si>
  <si>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</si>
  <si>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</si>
  <si>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</si>
  <si>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</si>
  <si>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</si>
  <si>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</si>
  <si>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</si>
  <si>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</si>
  <si>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</si>
  <si>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</si>
  <si>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</si>
  <si>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</si>
  <si>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</si>
  <si>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</si>
  <si>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</si>
  <si>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</si>
  <si>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</si>
  <si>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</si>
  <si>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</si>
  <si>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</si>
  <si>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</si>
  <si>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</si>
  <si>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</si>
  <si>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</si>
  <si>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</si>
  <si>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</si>
  <si>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</si>
  <si>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</si>
  <si>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</si>
  <si>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</si>
  <si>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</si>
  <si>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</si>
  <si>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</si>
  <si>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</si>
  <si>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</si>
  <si>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</si>
  <si>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</si>
  <si>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</si>
  <si>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</si>
  <si>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</si>
  <si>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</si>
  <si>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</si>
  <si>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</si>
  <si>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</si>
  <si>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</si>
  <si>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</si>
  <si>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</si>
  <si>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</si>
  <si>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</si>
  <si>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</si>
  <si>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</si>
  <si>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</si>
  <si>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</si>
  <si>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</si>
  <si>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</si>
  <si>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</si>
  <si>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</si>
  <si>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</si>
  <si>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</si>
  <si>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</si>
  <si>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</si>
  <si>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</si>
  <si>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</si>
  <si>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</si>
  <si>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</si>
  <si>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</si>
  <si>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</si>
  <si>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</si>
  <si>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</si>
  <si>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</si>
  <si>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</si>
  <si>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</si>
  <si>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</si>
  <si>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</si>
  <si>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</si>
  <si>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</si>
  <si>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</si>
  <si>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</si>
  <si>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</si>
  <si>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</si>
  <si>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</si>
  <si>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</si>
  <si>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</si>
  <si>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</si>
  <si>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</si>
  <si>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</si>
  <si>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</si>
  <si>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</si>
  <si>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</si>
  <si>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</si>
  <si>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</si>
  <si>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</si>
  <si>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</si>
  <si>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</si>
  <si>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</si>
  <si>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</si>
  <si>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</si>
  <si>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</si>
  <si>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</si>
  <si>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</si>
  <si>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</si>
  <si>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</si>
  <si>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</si>
  <si>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</si>
  <si>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</si>
  <si>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</si>
  <si>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</si>
  <si>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</si>
  <si>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</si>
  <si>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</si>
  <si>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</si>
  <si>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</si>
  <si>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</si>
  <si>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</si>
  <si>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</si>
  <si>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</si>
  <si>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</si>
  <si>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</si>
  <si>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</si>
  <si>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</si>
  <si>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</si>
  <si>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</si>
  <si>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</si>
  <si>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</si>
  <si>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</si>
  <si>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</si>
  <si>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</si>
  <si>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</si>
  <si>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</si>
  <si>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</si>
  <si>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</si>
  <si>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</si>
  <si>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</si>
  <si>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</si>
  <si>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</si>
  <si>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</si>
  <si>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</si>
  <si>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</si>
  <si>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</si>
  <si>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</si>
  <si>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</si>
  <si>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</si>
  <si>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</si>
  <si>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</si>
  <si>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</si>
  <si>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</si>
  <si>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</si>
  <si>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</si>
  <si>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</si>
  <si>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</si>
  <si>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</si>
  <si>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</si>
  <si>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</si>
  <si>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</si>
  <si>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</si>
  <si>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</si>
  <si>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</si>
  <si>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</si>
  <si>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</si>
  <si>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</si>
  <si>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</si>
  <si>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</si>
  <si>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</si>
  <si>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</si>
  <si>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</si>
  <si>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</si>
  <si>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</si>
  <si>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</si>
  <si>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</si>
  <si>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</si>
  <si>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</si>
  <si>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</si>
  <si>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</si>
  <si>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</si>
  <si>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</si>
  <si>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</si>
  <si>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</si>
  <si>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</si>
  <si>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</si>
  <si>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</si>
  <si>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</si>
  <si>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</si>
  <si>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</si>
  <si>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</si>
  <si>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</si>
  <si>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</si>
  <si>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</si>
  <si>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</si>
  <si>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</si>
  <si>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</si>
  <si>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</si>
  <si>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</si>
  <si>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</si>
  <si>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</si>
  <si>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</si>
  <si>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</si>
  <si>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</si>
  <si>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</si>
  <si>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</si>
  <si>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</si>
  <si>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</si>
  <si>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</si>
  <si>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</si>
  <si>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</si>
  <si>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</si>
  <si>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</si>
  <si>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</si>
  <si>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</si>
  <si>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</si>
  <si>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</si>
  <si>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</si>
  <si>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</si>
  <si>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</si>
  <si>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</si>
  <si>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</si>
  <si>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</si>
  <si>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</si>
  <si>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</si>
  <si>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</si>
  <si>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</si>
  <si>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</si>
  <si>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</si>
  <si>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</si>
  <si>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</si>
  <si>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</si>
  <si>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</si>
  <si>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</si>
  <si>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</si>
  <si>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</si>
  <si>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</si>
  <si>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</si>
  <si>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</si>
  <si>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</si>
  <si>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</si>
  <si>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</si>
  <si>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</si>
  <si>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</si>
  <si>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</si>
  <si>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</si>
  <si>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</si>
  <si>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</si>
  <si>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</si>
  <si>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</si>
  <si>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</si>
  <si>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</si>
  <si>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</si>
  <si>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</si>
  <si>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</si>
  <si>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</si>
  <si>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</si>
  <si>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</si>
  <si>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</si>
  <si>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</si>
  <si>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</si>
  <si>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</si>
  <si>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</si>
  <si>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</si>
  <si>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</si>
  <si>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</si>
  <si>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</si>
  <si>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</si>
  <si>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</si>
  <si>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</si>
  <si>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</si>
  <si>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</si>
  <si>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</si>
  <si>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</si>
  <si>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</si>
  <si>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</si>
  <si>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</si>
  <si>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</si>
  <si>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</si>
  <si>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</si>
  <si>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</si>
  <si>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</si>
  <si>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</si>
  <si>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</si>
  <si>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</si>
  <si>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</si>
  <si>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</si>
  <si>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</si>
  <si>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</si>
  <si>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</si>
  <si>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</si>
  <si>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</si>
  <si>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</si>
  <si>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</si>
  <si>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</si>
  <si>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</si>
  <si>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</si>
  <si>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</si>
  <si>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</si>
  <si>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</si>
  <si>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</si>
  <si>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</si>
  <si>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</si>
  <si>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</si>
  <si>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</si>
  <si>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</si>
  <si>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</si>
  <si>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</si>
  <si>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</si>
  <si>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</si>
  <si>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</si>
  <si>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</si>
  <si>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</si>
  <si>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</si>
  <si>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</si>
  <si>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</si>
  <si>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</si>
  <si>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</si>
  <si>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</si>
  <si>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</si>
  <si>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</si>
  <si>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</si>
  <si>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</si>
  <si>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</si>
  <si>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</si>
  <si>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</si>
  <si>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</si>
  <si>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</si>
  <si>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</si>
  <si>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</si>
  <si>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</si>
  <si>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</si>
  <si>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</si>
  <si>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</si>
  <si>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</si>
  <si>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</si>
  <si>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</si>
  <si>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</si>
  <si>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</si>
  <si>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</si>
  <si>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</si>
  <si>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</si>
  <si>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</si>
  <si>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</si>
  <si>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</si>
  <si>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</si>
  <si>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</si>
  <si>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</si>
  <si>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</si>
  <si>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</si>
  <si>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</si>
  <si>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</si>
  <si>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</si>
  <si>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</si>
  <si>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</si>
  <si>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</si>
  <si>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</si>
  <si>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</si>
  <si>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</si>
  <si>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</si>
  <si>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</si>
  <si>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</si>
  <si>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</si>
  <si>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</si>
  <si>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</si>
  <si>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</si>
  <si>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</si>
  <si>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</si>
  <si>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</si>
  <si>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</si>
  <si>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</si>
  <si>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</si>
  <si>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</si>
  <si>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</si>
  <si>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</si>
  <si>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</si>
  <si>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</si>
  <si>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</si>
  <si>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</si>
  <si>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</si>
  <si>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</si>
  <si>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</si>
  <si>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</si>
  <si>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</si>
  <si>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</si>
  <si>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</si>
  <si>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</si>
  <si>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</si>
  <si>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</si>
  <si>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</si>
  <si>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</si>
  <si>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</si>
  <si>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</si>
  <si>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</si>
  <si>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</si>
  <si>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</si>
  <si>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</si>
  <si>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</si>
  <si>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</si>
  <si>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</si>
  <si>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</si>
  <si>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</si>
  <si>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</si>
  <si>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</si>
  <si>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</si>
  <si>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</si>
  <si>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</si>
  <si>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</si>
  <si>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</si>
  <si>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</si>
  <si>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</si>
  <si>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</si>
  <si>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</si>
  <si>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</si>
  <si>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</si>
  <si>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</si>
  <si>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</si>
  <si>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</si>
  <si>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</si>
  <si>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</si>
  <si>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</si>
  <si>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</si>
  <si>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</si>
  <si>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</si>
  <si>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</si>
  <si>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</si>
  <si>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</si>
  <si>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</si>
  <si>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</si>
  <si>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</si>
  <si>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</si>
  <si>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</si>
  <si>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</si>
  <si>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</si>
  <si>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</si>
  <si>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</si>
  <si>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</si>
  <si>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</si>
  <si>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</si>
  <si>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</si>
  <si>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</si>
  <si>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</si>
  <si>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</si>
  <si>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</si>
  <si>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</si>
  <si>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</si>
  <si>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</si>
  <si>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</si>
  <si>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</si>
  <si>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</si>
  <si>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</si>
  <si>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</si>
  <si>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</si>
  <si>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</si>
  <si>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</si>
  <si>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</si>
  <si>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</si>
  <si>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</si>
  <si>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</si>
  <si>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</si>
  <si>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</si>
  <si>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</si>
  <si>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</si>
  <si>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</si>
  <si>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</si>
  <si>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</si>
  <si>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</si>
  <si>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</si>
  <si>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</si>
  <si>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</si>
  <si>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</si>
  <si>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</si>
  <si>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</si>
  <si>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</si>
  <si>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</si>
  <si>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</si>
  <si>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</si>
  <si>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</si>
  <si>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</si>
  <si>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</si>
  <si>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</si>
  <si>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</si>
  <si>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</si>
  <si>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</si>
  <si>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</si>
  <si>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</si>
  <si>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</si>
  <si>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</si>
  <si>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</si>
  <si>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</si>
  <si>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</si>
  <si>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</si>
  <si>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</si>
  <si>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</si>
  <si>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</si>
  <si>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</si>
  <si>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</si>
  <si>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</si>
  <si>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</si>
  <si>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</si>
  <si>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</si>
  <si>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</si>
  <si>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</si>
  <si>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</si>
  <si>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</si>
  <si>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</si>
  <si>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</si>
  <si>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</si>
  <si>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</si>
  <si>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</si>
  <si>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</si>
  <si>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</si>
  <si>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</si>
  <si>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</si>
  <si>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</si>
  <si>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</si>
  <si>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</si>
  <si>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</si>
  <si>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</si>
  <si>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</si>
  <si>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</si>
  <si>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</si>
  <si>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</si>
  <si>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</si>
  <si>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</si>
  <si>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</si>
  <si>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</si>
  <si>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</si>
  <si>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</si>
  <si>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</si>
  <si>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</si>
  <si>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</si>
  <si>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</si>
  <si>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</si>
  <si>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</si>
  <si>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</si>
  <si>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</si>
  <si>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</si>
  <si>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</si>
  <si>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</si>
  <si>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</si>
  <si>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</si>
  <si>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</si>
  <si>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</si>
  <si>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</si>
  <si>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</si>
  <si>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</si>
  <si>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</si>
  <si>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</si>
  <si>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</si>
  <si>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</si>
  <si>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</si>
  <si>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</si>
  <si>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</si>
  <si>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</si>
  <si>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</si>
  <si>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</si>
  <si>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</si>
  <si>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</si>
  <si>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</si>
  <si>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</si>
  <si>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</si>
  <si>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</si>
  <si>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</si>
  <si>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</si>
  <si>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</si>
  <si>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</si>
  <si>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</si>
  <si>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</si>
  <si>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</si>
  <si>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</si>
  <si>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</si>
  <si>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</si>
  <si>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</si>
  <si>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</si>
  <si>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</si>
  <si>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</si>
  <si>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</si>
  <si>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</si>
  <si>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</si>
  <si>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</si>
  <si>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</si>
  <si>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</si>
  <si>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</si>
  <si>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</si>
  <si>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</si>
  <si>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</si>
  <si>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</si>
  <si>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</si>
  <si>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</si>
  <si>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</si>
  <si>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</si>
  <si>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</si>
  <si>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</si>
  <si>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</si>
  <si>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</si>
  <si>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</si>
  <si>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</si>
  <si>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</si>
  <si>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</si>
  <si>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</si>
  <si>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</si>
  <si>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</si>
  <si>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</si>
  <si>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</si>
  <si>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</si>
  <si>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</si>
  <si>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</si>
  <si>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</si>
  <si>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</si>
  <si>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</si>
  <si>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</si>
  <si>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</si>
  <si>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</si>
  <si>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</si>
  <si>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</si>
  <si>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</si>
  <si>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</si>
  <si>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</si>
  <si>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</si>
  <si>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</si>
  <si>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</si>
  <si>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</si>
  <si>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</si>
  <si>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</si>
  <si>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</si>
  <si>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</si>
  <si>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</si>
  <si>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</si>
  <si>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</si>
  <si>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</si>
  <si>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</si>
  <si>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</si>
  <si>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</si>
  <si>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</si>
  <si>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</si>
  <si>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</si>
  <si>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</si>
  <si>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</si>
  <si>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</si>
  <si>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</si>
  <si>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</si>
  <si>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</si>
  <si>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</si>
  <si>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</si>
  <si>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</si>
  <si>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</si>
  <si>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</si>
  <si>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</si>
  <si>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</si>
  <si>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</si>
  <si>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</si>
  <si>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</si>
  <si>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</si>
  <si>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</si>
  <si>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</si>
  <si>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</si>
  <si>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</si>
  <si>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</si>
  <si>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</si>
  <si>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</si>
  <si>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</si>
  <si>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</si>
  <si>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</si>
  <si>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</si>
  <si>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</si>
  <si>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</si>
  <si>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</si>
  <si>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</si>
  <si>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</si>
  <si>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</si>
  <si>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</si>
  <si>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</si>
  <si>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</si>
  <si>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</si>
  <si>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</si>
  <si>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</si>
  <si>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</si>
  <si>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</si>
  <si>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</si>
  <si>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</si>
  <si>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</si>
  <si>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</si>
  <si>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</si>
  <si>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</si>
  <si>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</si>
  <si>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</si>
  <si>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</si>
  <si>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</si>
  <si>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</si>
  <si>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</si>
  <si>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</si>
  <si>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</si>
  <si>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</si>
  <si>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</si>
  <si>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</si>
  <si>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</si>
  <si>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</si>
  <si>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</si>
  <si>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</si>
  <si>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</si>
  <si>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</si>
  <si>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</si>
  <si>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</si>
  <si>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</si>
  <si>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</si>
  <si>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</si>
  <si>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</si>
  <si>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</si>
  <si>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</si>
  <si>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</si>
  <si>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</si>
  <si>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</si>
  <si>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</si>
  <si>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</si>
  <si>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</si>
  <si>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</si>
  <si>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</si>
  <si>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</si>
  <si>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</si>
  <si>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</si>
  <si>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</si>
  <si>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</si>
  <si>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</si>
  <si>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</si>
  <si>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</si>
  <si>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</si>
  <si>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</si>
  <si>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</si>
  <si>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</si>
  <si>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</si>
  <si>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</si>
  <si>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</si>
  <si>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</si>
  <si>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</si>
  <si>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</si>
  <si>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</si>
  <si>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</si>
  <si>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</si>
  <si>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</si>
  <si>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</si>
  <si>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</si>
  <si>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</si>
  <si>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</si>
  <si>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</si>
  <si>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</si>
  <si>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</si>
  <si>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</si>
  <si>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</si>
  <si>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</si>
  <si>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</si>
  <si>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</si>
  <si>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</si>
  <si>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</si>
  <si>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</si>
  <si>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</si>
  <si>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</si>
  <si>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</si>
  <si>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</si>
  <si>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</si>
  <si>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</si>
  <si>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</si>
  <si>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</si>
  <si>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</si>
  <si>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</si>
  <si>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</si>
  <si>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</si>
  <si>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</si>
  <si>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</si>
  <si>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</si>
  <si>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</si>
  <si>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</si>
  <si>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</si>
  <si>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</si>
  <si>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</si>
  <si>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</si>
  <si>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</si>
  <si>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</si>
  <si>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</si>
  <si>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</si>
  <si>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</si>
  <si>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</si>
  <si>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</si>
  <si>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</si>
  <si>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</si>
  <si>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</si>
  <si>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</si>
  <si>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</si>
  <si>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</si>
  <si>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</si>
  <si>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</si>
  <si>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</si>
  <si>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</si>
  <si>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</si>
  <si>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</si>
  <si>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</si>
  <si>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</si>
  <si>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</si>
  <si>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</si>
  <si>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</si>
  <si>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</si>
  <si>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</si>
  <si>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</si>
  <si>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</si>
  <si>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</si>
  <si>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</si>
  <si>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</si>
  <si>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</si>
  <si>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</si>
  <si>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</si>
  <si>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</si>
  <si>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</si>
  <si>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</si>
  <si>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</si>
  <si>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</si>
  <si>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</si>
  <si>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</si>
  <si>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</si>
  <si>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</si>
  <si>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</si>
  <si>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</si>
  <si>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</si>
  <si>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</si>
  <si>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</si>
  <si>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</si>
  <si>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</si>
  <si>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</si>
  <si>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</si>
  <si>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</si>
  <si>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</si>
  <si>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</si>
  <si>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</si>
  <si>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</si>
  <si>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</si>
  <si>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</si>
  <si>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</si>
  <si>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</si>
  <si>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</si>
  <si>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</si>
  <si>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</si>
  <si>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</si>
  <si>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</si>
  <si>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</si>
  <si>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</si>
  <si>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</si>
  <si>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</si>
  <si>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</si>
  <si>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</si>
  <si>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</si>
  <si>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</si>
  <si>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</si>
  <si>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</si>
  <si>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</si>
  <si>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</si>
  <si>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</si>
  <si>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</si>
  <si>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</si>
  <si>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</si>
  <si>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</si>
  <si>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</si>
  <si>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</si>
  <si>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</si>
  <si>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</si>
  <si>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</si>
  <si>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</si>
  <si>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</si>
  <si>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</si>
  <si>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</si>
  <si>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</si>
  <si>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</si>
  <si>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</si>
  <si>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</si>
  <si>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</si>
  <si>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</si>
  <si>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</si>
  <si>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</si>
  <si>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</si>
  <si>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</si>
  <si>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</si>
  <si>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</si>
  <si>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</si>
  <si>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</si>
  <si>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</si>
  <si>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</si>
  <si>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</si>
  <si>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</si>
  <si>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</si>
  <si>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</si>
  <si>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</si>
  <si>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</si>
  <si>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</si>
  <si>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</si>
  <si>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</si>
  <si>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</si>
  <si>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</si>
  <si>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</si>
  <si>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</si>
  <si>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</si>
  <si>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</si>
  <si>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</si>
  <si>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</si>
  <si>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</si>
  <si>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</si>
  <si>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</si>
  <si>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</si>
  <si>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</si>
  <si>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</si>
  <si>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</si>
  <si>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</si>
  <si>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</si>
  <si>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</si>
  <si>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</si>
  <si>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</si>
  <si>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</si>
  <si>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</si>
  <si>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</si>
  <si>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</si>
  <si>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</si>
  <si>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</si>
  <si>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</si>
  <si>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</si>
  <si>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</si>
  <si>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</si>
  <si>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</si>
  <si>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</si>
  <si>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</si>
  <si>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</si>
  <si>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</si>
  <si>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</si>
  <si>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</si>
  <si>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</si>
  <si>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</si>
  <si>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</si>
  <si>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</si>
  <si>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</si>
  <si>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</si>
  <si>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</si>
  <si>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</si>
  <si>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</si>
  <si>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</si>
  <si>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</si>
  <si>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</si>
  <si>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</si>
  <si>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</si>
  <si>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</si>
  <si>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</si>
  <si>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</si>
  <si>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</si>
  <si>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</si>
  <si>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</si>
  <si>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</si>
  <si>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</si>
  <si>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</si>
  <si>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</si>
  <si>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</si>
  <si>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</si>
  <si>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</si>
  <si>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</si>
  <si>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</si>
  <si>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</si>
  <si>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</si>
  <si>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</si>
  <si>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</si>
  <si>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</si>
  <si>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</si>
  <si>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</si>
  <si>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</si>
  <si>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</si>
  <si>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</si>
  <si>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</si>
  <si>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</si>
  <si>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</si>
  <si>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</si>
  <si>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</si>
  <si>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</si>
  <si>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</si>
  <si>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</si>
  <si>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</si>
  <si>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</si>
  <si>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</si>
  <si>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</si>
  <si>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</si>
  <si>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</si>
  <si>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</si>
  <si>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</si>
  <si>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</si>
  <si>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</si>
  <si>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</si>
  <si>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</si>
  <si>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</si>
  <si>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</si>
  <si>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</si>
  <si>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</si>
  <si>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</si>
  <si>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</si>
  <si>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</si>
  <si>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</si>
  <si>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</si>
  <si>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</si>
  <si>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</si>
  <si>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</si>
  <si>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</si>
  <si>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</si>
  <si>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</si>
  <si>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</si>
  <si>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</si>
  <si>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</si>
  <si>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</si>
  <si>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</si>
  <si>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</si>
  <si>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</si>
  <si>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</si>
  <si>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</si>
  <si>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</si>
  <si>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</si>
  <si>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</si>
  <si>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</si>
  <si>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</si>
  <si>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</si>
  <si>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</si>
  <si>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</si>
  <si>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</si>
  <si>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</si>
  <si>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</si>
  <si>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</si>
  <si>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</si>
  <si>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</si>
  <si>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</si>
  <si>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</si>
  <si>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</si>
  <si>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</si>
  <si>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</si>
  <si>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</si>
  <si>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</si>
  <si>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</si>
  <si>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</si>
  <si>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</si>
  <si>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</si>
  <si>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</si>
  <si>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</si>
  <si>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</si>
  <si>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</si>
  <si>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</si>
  <si>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</si>
  <si>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</si>
  <si>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</si>
  <si>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</si>
  <si>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</si>
  <si>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</si>
  <si>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</si>
  <si>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</si>
  <si>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</si>
  <si>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</si>
  <si>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</si>
  <si>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</si>
  <si>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</si>
  <si>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</si>
  <si>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</si>
  <si>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</si>
  <si>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</si>
  <si>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</si>
  <si>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</si>
  <si>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</si>
  <si>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</si>
  <si>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</si>
  <si>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</si>
  <si>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</si>
  <si>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</si>
  <si>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</si>
  <si>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</si>
  <si>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</si>
  <si>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</si>
  <si>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</si>
  <si>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</si>
  <si>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</si>
  <si>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</si>
  <si>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</si>
  <si>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</si>
  <si>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</si>
  <si>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</si>
  <si>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</si>
  <si>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</si>
  <si>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</si>
  <si>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</si>
  <si>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</si>
  <si>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</si>
  <si>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</si>
  <si>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</si>
  <si>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</si>
  <si>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</si>
  <si>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</si>
  <si>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</si>
  <si>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</si>
  <si>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</si>
  <si>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</si>
  <si>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</si>
  <si>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</si>
  <si>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</si>
  <si>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</si>
  <si>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</si>
  <si>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</si>
  <si>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</si>
  <si>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</si>
  <si>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</si>
  <si>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</si>
  <si>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</si>
  <si>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</si>
  <si>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</si>
  <si>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</si>
  <si>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</si>
  <si>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</si>
  <si>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</si>
  <si>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</si>
  <si>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</si>
  <si>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</si>
  <si>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</si>
  <si>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</si>
  <si>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</si>
  <si>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</si>
  <si>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</si>
  <si>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</si>
  <si>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</si>
  <si>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</si>
  <si>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</si>
  <si>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</si>
  <si>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</si>
  <si>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</si>
  <si>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</si>
  <si>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</si>
  <si>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</si>
  <si>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</si>
  <si>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</si>
  <si>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</si>
  <si>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</si>
  <si>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</si>
  <si>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</si>
  <si>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</si>
  <si>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</si>
  <si>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</si>
  <si>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</si>
  <si>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</si>
  <si>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</si>
  <si>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</si>
  <si>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</si>
  <si>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</si>
  <si>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</si>
  <si>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</si>
  <si>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</si>
  <si>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</si>
  <si>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</si>
  <si>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</si>
  <si>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</si>
  <si>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</si>
  <si>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</si>
  <si>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</si>
  <si>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</si>
  <si>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</si>
  <si>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</si>
  <si>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</si>
  <si>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</si>
  <si>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</si>
  <si>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</si>
  <si>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</si>
  <si>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</si>
  <si>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</si>
  <si>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</si>
  <si>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</si>
  <si>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</si>
  <si>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</si>
  <si>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</si>
  <si>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</si>
  <si>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</si>
  <si>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</si>
  <si>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</si>
  <si>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</si>
  <si>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</si>
  <si>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</si>
  <si>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</si>
  <si>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</si>
  <si>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</si>
  <si>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</si>
  <si>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</si>
  <si>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</si>
  <si>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</si>
  <si>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</si>
  <si>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</si>
  <si>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</si>
  <si>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</si>
  <si>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</si>
  <si>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</si>
  <si>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</si>
  <si>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</si>
  <si>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</si>
  <si>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</si>
  <si>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</si>
  <si>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</si>
  <si>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</si>
  <si>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</si>
  <si>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</si>
  <si>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</si>
  <si>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</si>
  <si>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</si>
  <si>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</si>
  <si>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</si>
  <si>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</si>
  <si>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</si>
  <si>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</si>
  <si>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</si>
  <si>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</si>
  <si>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</si>
  <si>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</si>
  <si>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</si>
  <si>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</si>
  <si>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</si>
  <si>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</si>
  <si>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</si>
  <si>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</si>
  <si>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</si>
  <si>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</si>
  <si>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</si>
  <si>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</si>
  <si>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</si>
  <si>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</si>
  <si>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</si>
  <si>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</si>
  <si>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</si>
  <si>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</si>
  <si>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</si>
  <si>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</si>
  <si>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</si>
  <si>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</si>
  <si>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</si>
  <si>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</si>
  <si>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</si>
  <si>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</si>
  <si>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</si>
  <si>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</si>
  <si>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</si>
  <si>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</si>
  <si>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</si>
  <si>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</si>
  <si>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</si>
  <si>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</si>
  <si>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</si>
  <si>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</si>
  <si>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</si>
  <si>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</si>
  <si>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</si>
  <si>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</si>
  <si>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</si>
  <si>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</si>
  <si>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</si>
  <si>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</si>
  <si>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</si>
  <si>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</si>
  <si>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</si>
  <si>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</si>
  <si>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</si>
  <si>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</si>
  <si>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</si>
  <si>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</si>
  <si>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</si>
  <si>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</si>
  <si>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</si>
  <si>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</si>
  <si>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</si>
  <si>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</si>
  <si>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</si>
  <si>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</si>
  <si>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</si>
  <si>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</si>
  <si>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</si>
  <si>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</si>
  <si>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</si>
  <si>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</si>
  <si>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</si>
  <si>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</si>
  <si>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</si>
  <si>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</si>
  <si>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</si>
  <si>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</si>
  <si>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</si>
  <si>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</si>
  <si>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</si>
  <si>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</si>
  <si>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</si>
  <si>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</si>
  <si>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</si>
  <si>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</si>
  <si>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</si>
  <si>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</si>
  <si>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</si>
  <si>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</si>
  <si>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</si>
  <si>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</si>
  <si>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</si>
  <si>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</si>
  <si>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</si>
  <si>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</si>
  <si>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</si>
  <si>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</si>
  <si>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</si>
  <si>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</si>
  <si>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</si>
  <si>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</si>
  <si>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</si>
  <si>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</si>
  <si>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</si>
  <si>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</si>
  <si>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</si>
  <si>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</si>
  <si>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</si>
  <si>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</si>
  <si>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</si>
  <si>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</si>
  <si>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</si>
  <si>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</si>
  <si>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</si>
  <si>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</si>
  <si>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</si>
  <si>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</si>
  <si>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</si>
  <si>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</si>
  <si>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</si>
  <si>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</si>
  <si>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</si>
  <si>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</si>
  <si>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</si>
  <si>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</si>
  <si>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</si>
  <si>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</si>
  <si>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</si>
  <si>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</si>
  <si>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</si>
  <si>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</si>
  <si>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</si>
  <si>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</si>
  <si>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</si>
  <si>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</si>
  <si>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</si>
  <si>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</si>
  <si>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</si>
  <si>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</si>
  <si>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</si>
  <si>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</si>
  <si>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</si>
  <si>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</si>
  <si>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</si>
  <si>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</si>
  <si>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</si>
  <si>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</si>
  <si>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</si>
  <si>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</si>
  <si>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</si>
  <si>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</si>
  <si>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</si>
  <si>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</si>
  <si>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</si>
  <si>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</si>
  <si>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</si>
  <si>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</si>
  <si>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</si>
  <si>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</si>
  <si>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</si>
  <si>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</si>
  <si>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</si>
  <si>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</si>
  <si>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</si>
  <si>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</si>
  <si>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</si>
  <si>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</si>
  <si>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</si>
  <si>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</si>
  <si>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</si>
  <si>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</si>
  <si>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</si>
  <si>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</si>
  <si>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</si>
  <si>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</si>
  <si>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</si>
  <si>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</si>
  <si>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</si>
  <si>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</si>
  <si>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</si>
  <si>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</si>
  <si>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</si>
  <si>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</si>
  <si>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</si>
  <si>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</si>
  <si>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</si>
  <si>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</si>
  <si>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</si>
  <si>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</si>
  <si>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</si>
  <si>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</si>
  <si>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</si>
  <si>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</si>
  <si>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</si>
  <si>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</si>
  <si>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</si>
  <si>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</si>
  <si>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</si>
  <si>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</si>
  <si>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</si>
  <si>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</si>
  <si>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</si>
  <si>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</si>
  <si>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</si>
  <si>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</si>
  <si>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</si>
  <si>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</si>
  <si>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</si>
  <si>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</si>
  <si>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</si>
  <si>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</si>
  <si>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</si>
  <si>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</si>
  <si>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</si>
  <si>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</si>
  <si>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</si>
  <si>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</si>
  <si>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</si>
  <si>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</si>
  <si>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</si>
  <si>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</si>
  <si>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</si>
  <si>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</si>
  <si>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</si>
  <si>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</si>
  <si>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</si>
  <si>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</si>
  <si>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</si>
  <si>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</si>
  <si>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</si>
  <si>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</si>
  <si>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</si>
  <si>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</si>
  <si>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</si>
  <si>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</si>
  <si>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</si>
  <si>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</si>
  <si>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</si>
  <si>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</si>
  <si>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</si>
  <si>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</si>
  <si>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</si>
  <si>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</si>
  <si>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</si>
  <si>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</si>
  <si>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</si>
  <si>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</si>
  <si>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</si>
  <si>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</si>
  <si>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</si>
  <si>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</si>
  <si>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</si>
  <si>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</si>
  <si>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</si>
  <si>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</si>
  <si>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</si>
  <si>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</si>
  <si>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</si>
  <si>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</si>
  <si>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</si>
  <si>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</si>
  <si>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</si>
  <si>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</si>
  <si>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</si>
  <si>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</si>
  <si>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</si>
  <si>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</si>
  <si>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</si>
  <si>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</si>
  <si>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</si>
  <si>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</si>
  <si>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</si>
  <si>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</si>
  <si>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</si>
  <si>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</si>
  <si>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</si>
  <si>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</si>
  <si>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</si>
  <si>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</si>
  <si>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</si>
  <si>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</si>
  <si>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</si>
  <si>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</si>
  <si>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</si>
  <si>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</si>
  <si>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</si>
  <si>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</si>
  <si>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</si>
  <si>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</si>
  <si>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</si>
  <si>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</si>
  <si>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</si>
  <si>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</si>
  <si>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</si>
  <si>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</si>
  <si>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</si>
  <si>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</si>
  <si>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</si>
  <si>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</si>
  <si>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</si>
  <si>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</si>
  <si>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</si>
  <si>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</si>
  <si>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</si>
  <si>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</si>
  <si>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</si>
  <si>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</si>
  <si>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</si>
  <si>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</si>
  <si>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</si>
  <si>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</si>
  <si>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</si>
  <si>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</si>
  <si>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</si>
  <si>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</si>
  <si>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</si>
  <si>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</si>
  <si>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</si>
  <si>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</si>
  <si>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</si>
  <si>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</si>
  <si>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</si>
  <si>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</si>
  <si>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</si>
  <si>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</si>
  <si>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</si>
  <si>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</si>
  <si>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</si>
  <si>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</si>
  <si>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</si>
  <si>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</si>
  <si>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</si>
  <si>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</si>
  <si>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</si>
  <si>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</si>
  <si>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</si>
  <si>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</si>
  <si>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</si>
  <si>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</si>
  <si>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</si>
  <si>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</si>
  <si>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</si>
  <si>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</si>
  <si>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</si>
  <si>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</si>
  <si>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</si>
  <si>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</si>
  <si>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</si>
  <si>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</si>
  <si>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</si>
  <si>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</si>
  <si>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</si>
  <si>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</si>
  <si>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</si>
  <si>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</si>
  <si>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</si>
  <si>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</si>
  <si>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</si>
  <si>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</si>
  <si>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</si>
  <si>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</si>
  <si>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</si>
  <si>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</si>
  <si>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</si>
  <si>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</si>
  <si>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</si>
  <si>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</si>
  <si>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</si>
  <si>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</si>
  <si>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</si>
  <si>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</si>
  <si>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</si>
  <si>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</si>
  <si>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</si>
  <si>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</si>
  <si>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</si>
  <si>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</si>
  <si>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</si>
  <si>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</si>
  <si>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</si>
  <si>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</si>
  <si>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</si>
  <si>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</si>
  <si>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</si>
  <si>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</si>
  <si>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</si>
  <si>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</si>
  <si>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</si>
  <si>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</si>
  <si>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</si>
  <si>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</si>
  <si>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</si>
  <si>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</si>
  <si>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</si>
  <si>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</si>
  <si>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</si>
  <si>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</si>
  <si>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</si>
  <si>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</si>
  <si>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</si>
  <si>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</si>
  <si>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</si>
  <si>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</si>
  <si>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</si>
  <si>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</si>
  <si>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</si>
  <si>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</si>
  <si>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</si>
  <si>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</si>
  <si>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</si>
  <si>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</si>
  <si>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</si>
  <si>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</si>
  <si>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</si>
  <si>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</si>
  <si>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</si>
  <si>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</si>
  <si>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</si>
  <si>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</si>
  <si>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</si>
  <si>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</si>
  <si>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</si>
  <si>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</si>
  <si>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</si>
  <si>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</si>
  <si>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</si>
  <si>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</si>
  <si>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</si>
  <si>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</si>
  <si>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</si>
  <si>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</si>
  <si>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</si>
  <si>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</si>
  <si>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</si>
  <si>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</si>
  <si>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</si>
  <si>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</si>
  <si>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</si>
  <si>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</si>
  <si>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</si>
  <si>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</si>
  <si>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</si>
  <si>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</si>
  <si>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</si>
  <si>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</si>
  <si>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</si>
  <si>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</si>
  <si>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</si>
  <si>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</si>
  <si>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</si>
  <si>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</si>
  <si>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</si>
  <si>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</si>
  <si>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</si>
  <si>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</si>
  <si>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</si>
  <si>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</si>
  <si>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</si>
  <si>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</si>
  <si>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</si>
  <si>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</si>
  <si>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</si>
  <si>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</si>
  <si>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</si>
  <si>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</si>
  <si>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</si>
  <si>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</si>
  <si>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</si>
  <si>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</si>
  <si>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</si>
  <si>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</si>
  <si>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</si>
  <si>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</si>
  <si>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</si>
  <si>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</si>
  <si>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</si>
  <si>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</si>
  <si>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</si>
  <si>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</si>
  <si>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</si>
  <si>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</si>
  <si>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</si>
  <si>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</si>
  <si>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</si>
  <si>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</si>
  <si>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</si>
  <si>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</si>
  <si>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</si>
  <si>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</si>
  <si>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</si>
  <si>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</si>
  <si>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</si>
  <si>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</si>
  <si>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</si>
  <si>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</si>
  <si>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</si>
  <si>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</si>
  <si>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</si>
  <si>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</si>
  <si>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</si>
  <si>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</si>
  <si>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</si>
  <si>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</si>
  <si>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</si>
  <si>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</si>
  <si>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</si>
  <si>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</si>
  <si>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</si>
  <si>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</si>
  <si>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</si>
  <si>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</si>
  <si>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</si>
  <si>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</si>
  <si>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</si>
  <si>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</si>
  <si>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</si>
  <si>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</si>
  <si>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</si>
  <si>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</si>
  <si>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</si>
  <si>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</si>
  <si>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</si>
  <si>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</si>
  <si>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</si>
  <si>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</si>
  <si>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</si>
  <si>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</si>
  <si>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</si>
  <si>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</si>
  <si>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</si>
  <si>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</si>
  <si>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</si>
  <si>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</si>
  <si>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</si>
  <si>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</si>
  <si>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</si>
  <si>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</si>
  <si>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</si>
  <si>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</si>
  <si>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</si>
  <si>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</si>
  <si>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</si>
  <si>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</si>
  <si>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</si>
  <si>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</si>
  <si>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</si>
  <si>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</si>
  <si>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</si>
  <si>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</si>
  <si>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</si>
  <si>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</si>
  <si>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</si>
  <si>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</si>
  <si>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</si>
  <si>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</si>
  <si>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</si>
  <si>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</si>
  <si>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</si>
  <si>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</si>
  <si>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</si>
  <si>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</si>
  <si>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</si>
  <si>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</si>
  <si>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</si>
  <si>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</si>
  <si>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</si>
  <si>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</si>
  <si>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</si>
  <si>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</si>
  <si>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</si>
  <si>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</si>
  <si>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</si>
  <si>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</si>
  <si>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</si>
  <si>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</si>
  <si>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</si>
  <si>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</si>
  <si>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</si>
  <si>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</si>
  <si>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</si>
  <si>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</si>
  <si>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</si>
  <si>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</si>
  <si>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</si>
  <si>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</si>
  <si>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</si>
  <si>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</si>
  <si>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</si>
  <si>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</si>
  <si>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</si>
  <si>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</si>
  <si>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</si>
  <si>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</si>
  <si>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</si>
  <si>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</si>
  <si>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</si>
  <si>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</si>
  <si>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</si>
  <si>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</si>
  <si>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</si>
  <si>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</si>
  <si>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</si>
  <si>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</si>
  <si>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</si>
  <si>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</si>
  <si>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</si>
  <si>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</si>
  <si>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</si>
  <si>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</si>
  <si>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</si>
  <si>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</si>
  <si>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</si>
  <si>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</si>
  <si>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</si>
  <si>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</si>
  <si>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</si>
  <si>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</si>
  <si>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</si>
  <si>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</si>
  <si>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</si>
  <si>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</si>
  <si>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</si>
  <si>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</si>
  <si>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</si>
  <si>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</si>
  <si>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</si>
  <si>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</si>
  <si>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</si>
  <si>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</si>
  <si>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</si>
  <si>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</si>
  <si>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</si>
  <si>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</si>
  <si>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</si>
  <si>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</si>
  <si>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</si>
  <si>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</si>
  <si>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</si>
  <si>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</si>
  <si>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</si>
  <si>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</si>
  <si>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</si>
  <si>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</si>
  <si>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</si>
  <si>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</si>
  <si>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</si>
  <si>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</si>
  <si>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</si>
  <si>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</si>
  <si>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</si>
  <si>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</si>
  <si>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</si>
  <si>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</si>
  <si>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</si>
  <si>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</si>
  <si>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</si>
  <si>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</si>
  <si>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</si>
  <si>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</si>
  <si>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</si>
  <si>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</si>
  <si>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</si>
  <si>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</si>
  <si>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</si>
  <si>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</si>
  <si>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</si>
  <si>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</si>
  <si>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</si>
  <si>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</si>
  <si>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</si>
  <si>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</si>
  <si>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</si>
  <si>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</si>
  <si>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</si>
  <si>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</si>
  <si>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</si>
  <si>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</si>
  <si>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</si>
  <si>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</si>
  <si>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</si>
  <si>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</si>
  <si>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</si>
  <si>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</si>
  <si>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</si>
  <si>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</si>
  <si>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</si>
  <si>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</si>
  <si>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</si>
  <si>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</si>
  <si>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</si>
  <si>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</si>
  <si>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</si>
  <si>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</si>
  <si>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</si>
  <si>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</si>
  <si>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</si>
  <si>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</si>
  <si>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</si>
  <si>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</si>
  <si>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</si>
  <si>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</si>
  <si>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</si>
  <si>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</si>
  <si>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</si>
  <si>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</si>
  <si>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</si>
  <si>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</si>
  <si>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</si>
  <si>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</si>
  <si>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</si>
  <si>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</si>
  <si>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</si>
  <si>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</si>
  <si>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</si>
  <si>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</si>
  <si>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</si>
  <si>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</si>
  <si>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</si>
  <si>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</si>
  <si>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</si>
  <si>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</si>
  <si>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</si>
  <si>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</si>
  <si>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</si>
  <si>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</si>
  <si>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</si>
  <si>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</si>
  <si>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</si>
  <si>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</si>
  <si>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</si>
  <si>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</si>
  <si>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</si>
  <si>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</si>
  <si>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</si>
  <si>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</si>
  <si>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</si>
  <si>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</si>
  <si>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</si>
  <si>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</si>
  <si>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</si>
  <si>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</si>
  <si>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</si>
  <si>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</si>
  <si>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</si>
  <si>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</si>
  <si>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</si>
  <si>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</si>
  <si>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</si>
  <si>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</si>
  <si>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</si>
  <si>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</si>
  <si>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</si>
  <si>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</si>
  <si>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</si>
  <si>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</si>
  <si>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</si>
  <si>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</si>
  <si>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</si>
  <si>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</si>
  <si>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</si>
  <si>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</si>
  <si>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</si>
  <si>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</si>
  <si>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</si>
  <si>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</si>
  <si>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</si>
  <si>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</si>
  <si>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</si>
  <si>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</si>
  <si>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</si>
  <si>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</si>
  <si>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</si>
  <si>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</si>
  <si>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</si>
  <si>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</si>
  <si>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</si>
  <si>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</si>
  <si>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</si>
  <si>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</si>
  <si>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</si>
  <si>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</si>
  <si>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</si>
  <si>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</si>
  <si>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</si>
  <si>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</si>
  <si>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</si>
  <si>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</si>
  <si>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</si>
  <si>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</si>
  <si>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</si>
  <si>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</si>
  <si>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</si>
  <si>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</si>
  <si>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</si>
  <si>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</si>
  <si>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</si>
  <si>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</si>
  <si>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</si>
  <si>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</si>
  <si>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</si>
  <si>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</si>
  <si>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</si>
  <si>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</si>
  <si>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</si>
  <si>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</si>
  <si>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</si>
  <si>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</si>
  <si>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</si>
  <si>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</si>
  <si>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</si>
  <si>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</si>
  <si>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</si>
  <si>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</si>
  <si>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</si>
  <si>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</si>
  <si>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</si>
  <si>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</si>
  <si>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</si>
  <si>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</si>
  <si>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</si>
  <si>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</si>
  <si>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</si>
  <si>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</si>
  <si>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</si>
  <si>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</si>
  <si>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</si>
  <si>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</si>
  <si>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</si>
  <si>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</si>
  <si>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</si>
  <si>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</si>
  <si>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</si>
  <si>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</si>
  <si>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</si>
  <si>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</si>
  <si>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</si>
  <si>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</si>
  <si>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</si>
  <si>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</si>
  <si>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</si>
  <si>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</si>
  <si>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</si>
  <si>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</si>
  <si>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</si>
  <si>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</si>
  <si>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</si>
  <si>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</si>
  <si>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</si>
  <si>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</si>
  <si>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</si>
  <si>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</si>
  <si>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</si>
  <si>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</si>
  <si>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</si>
  <si>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</si>
  <si>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</si>
  <si>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</si>
  <si>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</si>
  <si>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</si>
  <si>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</si>
  <si>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</si>
  <si>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</si>
  <si>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</si>
  <si>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</si>
  <si>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</si>
  <si>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</si>
  <si>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</si>
  <si>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</si>
  <si>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</si>
  <si>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</si>
  <si>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</si>
  <si>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</si>
  <si>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</si>
  <si>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</si>
  <si>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</si>
  <si>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</si>
  <si>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</si>
  <si>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</si>
  <si>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</si>
  <si>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</si>
  <si>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</si>
  <si>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</si>
  <si>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</si>
  <si>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</si>
  <si>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</si>
  <si>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</si>
  <si>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</si>
  <si>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</si>
  <si>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</si>
  <si>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</si>
  <si>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</si>
  <si>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</si>
  <si>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</si>
  <si>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</si>
  <si>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</si>
  <si>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</si>
  <si>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</si>
  <si>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</si>
  <si>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</si>
  <si>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</si>
  <si>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</si>
  <si>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</si>
  <si>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</si>
  <si>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</si>
  <si>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</si>
  <si>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</si>
  <si>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</si>
  <si>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</si>
  <si>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</si>
  <si>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</si>
  <si>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</si>
  <si>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</si>
  <si>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</si>
  <si>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</si>
  <si>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</si>
  <si>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</si>
  <si>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</si>
  <si>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</si>
  <si>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</si>
  <si>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</si>
  <si>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</si>
  <si>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</si>
  <si>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</si>
  <si>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</si>
  <si>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</si>
  <si>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</si>
  <si>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</si>
  <si>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</si>
  <si>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</si>
  <si>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</si>
  <si>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</si>
  <si>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</si>
  <si>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</si>
  <si>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</si>
  <si>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</si>
  <si>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</si>
  <si>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</si>
  <si>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</si>
  <si>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</si>
  <si>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</si>
  <si>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</si>
  <si>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</si>
  <si>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</si>
  <si>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</si>
  <si>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</si>
  <si>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</si>
  <si>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</si>
  <si>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</si>
  <si>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</si>
  <si>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</si>
  <si>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</si>
  <si>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</si>
  <si>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</si>
  <si>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</si>
  <si>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</si>
  <si>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</si>
  <si>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</si>
  <si>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</si>
  <si>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</si>
  <si>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</si>
  <si>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</si>
  <si>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</si>
  <si>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</si>
  <si>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</si>
  <si>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</si>
  <si>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</si>
  <si>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</si>
  <si>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</si>
  <si>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</si>
  <si>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</si>
  <si>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</si>
  <si>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</si>
  <si>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</si>
  <si>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</si>
  <si>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</si>
  <si>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</si>
  <si>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</si>
  <si>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</si>
  <si>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</si>
  <si>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</si>
  <si>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</si>
  <si>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</si>
  <si>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</si>
  <si>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</si>
  <si>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</si>
  <si>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</si>
  <si>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</si>
  <si>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</si>
  <si>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</si>
  <si>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</si>
  <si>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</si>
  <si>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</si>
  <si>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</si>
  <si>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</si>
  <si>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</si>
  <si>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</si>
  <si>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</si>
  <si>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</si>
  <si>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</si>
  <si>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</si>
  <si>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</si>
  <si>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</si>
  <si>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</si>
  <si>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</si>
  <si>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</si>
  <si>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</si>
  <si>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</si>
  <si>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</si>
  <si>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</si>
  <si>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</si>
  <si>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</si>
  <si>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</si>
  <si>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</si>
  <si>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</si>
  <si>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</si>
  <si>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</si>
  <si>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</si>
  <si>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</si>
  <si>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</si>
  <si>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</si>
  <si>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</si>
  <si>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</si>
  <si>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</si>
  <si>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</si>
  <si>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</si>
  <si>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</si>
  <si>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</si>
  <si>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</si>
  <si>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</si>
  <si>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</si>
  <si>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</si>
  <si>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</si>
  <si>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</si>
  <si>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</si>
  <si>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</si>
  <si>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</si>
  <si>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</si>
  <si>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</si>
  <si>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</si>
  <si>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</si>
  <si>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</si>
  <si>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</si>
  <si>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</si>
  <si>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</si>
  <si>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</si>
  <si>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</si>
  <si>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</si>
  <si>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</si>
  <si>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</si>
  <si>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</si>
  <si>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</si>
  <si>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</si>
  <si>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</si>
  <si>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</si>
  <si>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</si>
  <si>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</si>
  <si>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</si>
  <si>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</si>
  <si>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</si>
  <si>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</si>
  <si>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</si>
  <si>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</si>
  <si>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</si>
  <si>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</si>
  <si>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</si>
  <si>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</si>
  <si>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</si>
  <si>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</si>
  <si>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</si>
  <si>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</si>
  <si>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</si>
  <si>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</si>
  <si>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</si>
  <si>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</si>
  <si>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</si>
  <si>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</si>
  <si>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</si>
  <si>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</si>
  <si>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</si>
  <si>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</si>
  <si>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</si>
  <si>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</si>
  <si>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</si>
  <si>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</si>
  <si>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</si>
  <si>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</si>
  <si>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</si>
  <si>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</si>
  <si>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</si>
  <si>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</si>
  <si>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</si>
  <si>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</si>
  <si>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</si>
  <si>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</si>
  <si>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</si>
  <si>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</si>
  <si>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</si>
  <si>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</si>
  <si>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</si>
  <si>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</si>
  <si>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</si>
  <si>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</si>
  <si>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</si>
  <si>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</si>
  <si>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</si>
  <si>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</si>
  <si>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</si>
  <si>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</si>
  <si>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</si>
  <si>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</si>
  <si>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</si>
  <si>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</si>
  <si>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</si>
  <si>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</si>
  <si>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</si>
  <si>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</si>
  <si>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</si>
  <si>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</si>
  <si>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</si>
  <si>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</si>
  <si>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</si>
  <si>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</si>
  <si>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</si>
  <si>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</si>
  <si>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</si>
  <si>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</si>
  <si>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</si>
  <si>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</si>
  <si>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</si>
  <si>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</si>
  <si>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</si>
  <si>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</si>
  <si>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</si>
  <si>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</si>
  <si>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</si>
  <si>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</si>
  <si>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</si>
  <si>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</si>
  <si>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</si>
  <si>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</si>
  <si>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</si>
  <si>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</si>
  <si>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</si>
  <si>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</si>
  <si>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</si>
  <si>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</si>
  <si>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</si>
  <si>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</si>
  <si>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</si>
  <si>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</si>
  <si>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</si>
  <si>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</si>
  <si>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</si>
  <si>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</si>
  <si>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</si>
  <si>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</si>
  <si>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</si>
  <si>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</si>
  <si>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</si>
  <si>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</si>
  <si>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</si>
  <si>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</si>
  <si>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</si>
  <si>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</si>
  <si>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</si>
  <si>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</si>
  <si>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</si>
  <si>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</si>
  <si>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</si>
  <si>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</si>
  <si>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</si>
  <si>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</si>
  <si>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</si>
  <si>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</si>
  <si>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</si>
  <si>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</si>
  <si>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</si>
  <si>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</si>
  <si>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</si>
  <si>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</si>
  <si>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</si>
  <si>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</si>
  <si>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</si>
  <si>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</si>
  <si>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</si>
  <si>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</si>
  <si>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</si>
  <si>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</si>
  <si>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</si>
  <si>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</si>
  <si>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</si>
  <si>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</si>
  <si>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</si>
  <si>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</si>
  <si>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</si>
  <si>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</si>
  <si>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</si>
  <si>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</si>
  <si>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</si>
  <si>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</si>
  <si>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</si>
  <si>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</si>
  <si>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</si>
  <si>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</si>
  <si>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</si>
  <si>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</si>
  <si>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</si>
  <si>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</si>
  <si>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</si>
  <si>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</si>
  <si>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</si>
  <si>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</si>
  <si>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</si>
  <si>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</si>
  <si>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</si>
  <si>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</si>
  <si>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</si>
  <si>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</si>
  <si>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</si>
  <si>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</si>
  <si>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</si>
  <si>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</si>
  <si>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</si>
  <si>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</si>
  <si>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</si>
  <si>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</si>
  <si>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</si>
  <si>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</si>
  <si>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</si>
  <si>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</si>
  <si>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</si>
  <si>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</si>
  <si>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</si>
  <si>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</si>
  <si>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</si>
  <si>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</si>
  <si>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</si>
  <si>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</si>
  <si>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</si>
  <si>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</si>
  <si>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</si>
  <si>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</si>
  <si>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</si>
  <si>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</si>
  <si>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</si>
  <si>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</si>
  <si>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</si>
  <si>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</si>
  <si>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</si>
  <si>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</si>
  <si>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</si>
  <si>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</si>
  <si>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</si>
  <si>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</si>
  <si>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</si>
  <si>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</si>
  <si>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</si>
  <si>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</si>
  <si>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</si>
  <si>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</si>
  <si>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</si>
  <si>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</si>
  <si>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</si>
  <si>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</si>
  <si>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</si>
  <si>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</si>
  <si>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</si>
  <si>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</si>
  <si>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</si>
  <si>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</si>
  <si>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</si>
  <si>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</si>
  <si>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</si>
  <si>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</si>
  <si>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</si>
  <si>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</si>
  <si>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</si>
  <si>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</si>
  <si>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</si>
  <si>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</si>
  <si>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</si>
  <si>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</si>
  <si>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</si>
  <si>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</si>
  <si>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</si>
  <si>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</si>
  <si>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</si>
  <si>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</si>
  <si>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</si>
  <si>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</si>
  <si>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</si>
  <si>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</si>
  <si>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</si>
  <si>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</si>
  <si>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</si>
  <si>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</si>
  <si>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</si>
  <si>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</si>
  <si>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</si>
  <si>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</si>
  <si>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</si>
  <si>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</si>
  <si>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</si>
  <si>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</si>
  <si>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</si>
  <si>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</si>
  <si>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</si>
  <si>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</si>
  <si>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</si>
  <si>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</si>
  <si>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</si>
  <si>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</si>
  <si>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</si>
  <si>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</si>
  <si>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</si>
  <si>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</si>
  <si>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</si>
  <si>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</si>
  <si>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</si>
  <si>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</si>
  <si>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</si>
  <si>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</si>
  <si>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</si>
  <si>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</si>
  <si>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</si>
  <si>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</si>
  <si>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</si>
  <si>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</si>
  <si>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</si>
  <si>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</si>
  <si>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</si>
  <si>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</si>
  <si>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</si>
  <si>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</si>
  <si>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</si>
  <si>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</si>
  <si>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</si>
  <si>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</si>
  <si>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</si>
  <si>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</si>
  <si>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</si>
  <si>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</si>
  <si>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</si>
  <si>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</si>
  <si>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</si>
  <si>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</si>
  <si>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</si>
  <si>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</si>
  <si>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</si>
  <si>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</si>
  <si>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</si>
  <si>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</si>
  <si>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</si>
  <si>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</si>
  <si>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</si>
  <si>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</si>
  <si>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</si>
  <si>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</si>
  <si>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</si>
  <si>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</si>
  <si>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</si>
  <si>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</si>
  <si>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</si>
  <si>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</si>
  <si>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</si>
  <si>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</si>
  <si>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</si>
  <si>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</si>
  <si>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</si>
  <si>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</si>
  <si>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</si>
  <si>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</si>
  <si>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</si>
  <si>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</si>
  <si>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</si>
  <si>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</si>
  <si>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</si>
  <si>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</si>
  <si>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</si>
  <si>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</si>
  <si>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</si>
  <si>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</si>
  <si>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</si>
  <si>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</si>
  <si>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</si>
  <si>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</si>
  <si>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</si>
  <si>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</si>
  <si>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</si>
  <si>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</si>
  <si>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</si>
  <si>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</si>
  <si>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</si>
  <si>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</si>
  <si>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</si>
  <si>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</si>
  <si>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</si>
  <si>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</si>
  <si>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</si>
  <si>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</si>
  <si>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</si>
  <si>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</si>
  <si>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</si>
  <si>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</si>
  <si>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</si>
  <si>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</si>
  <si>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</si>
  <si>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</si>
  <si>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</si>
  <si>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</si>
  <si>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</si>
  <si>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</si>
  <si>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</si>
  <si>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</si>
  <si>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</si>
  <si>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</si>
  <si>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</si>
  <si>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</si>
  <si>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</si>
  <si>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</si>
  <si>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</si>
  <si>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</si>
  <si>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</si>
  <si>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</si>
  <si>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</si>
  <si>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</si>
  <si>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</si>
  <si>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</si>
  <si>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</si>
  <si>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</si>
  <si>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</si>
  <si>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</si>
  <si>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</si>
  <si>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</si>
  <si>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</si>
  <si>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</si>
  <si>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</si>
  <si>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</si>
  <si>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</si>
  <si>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</si>
  <si>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</si>
  <si>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</si>
  <si>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</si>
  <si>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</si>
  <si>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</si>
  <si>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</si>
  <si>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</si>
  <si>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</si>
  <si>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</si>
  <si>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</si>
  <si>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</si>
  <si>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</si>
  <si>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</si>
  <si>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</si>
  <si>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</si>
  <si>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</si>
  <si>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</si>
  <si>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</si>
  <si>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</si>
  <si>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</si>
  <si>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</si>
  <si>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</si>
  <si>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</si>
  <si>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</si>
  <si>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</si>
  <si>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</si>
  <si>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</si>
  <si>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</si>
  <si>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</si>
  <si>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</si>
  <si>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</si>
  <si>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</si>
  <si>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</si>
  <si>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</si>
  <si>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</si>
  <si>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</si>
  <si>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</si>
  <si>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</si>
  <si>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</si>
  <si>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</si>
  <si>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</si>
  <si>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</si>
  <si>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</si>
  <si>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</si>
  <si>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</si>
  <si>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</si>
  <si>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</si>
  <si>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</si>
  <si>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</si>
  <si>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</si>
  <si>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</si>
  <si>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</si>
  <si>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</si>
  <si>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</si>
  <si>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</si>
  <si>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</si>
  <si>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</si>
  <si>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</si>
  <si>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</si>
  <si>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</si>
  <si>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</si>
  <si>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</si>
  <si>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</si>
  <si>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</si>
  <si>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</si>
  <si>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</si>
  <si>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</si>
  <si>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</si>
  <si>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</si>
  <si>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</si>
  <si>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</si>
  <si>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</si>
  <si>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</si>
  <si>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</si>
  <si>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</si>
  <si>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</si>
  <si>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</si>
  <si>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</si>
  <si>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</si>
  <si>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</si>
  <si>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</si>
  <si>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</si>
  <si>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</si>
  <si>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</si>
  <si>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</si>
  <si>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</si>
  <si>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</si>
  <si>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</si>
  <si>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</si>
  <si>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</si>
  <si>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</si>
  <si>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</si>
  <si>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</si>
  <si>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</si>
  <si>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</si>
  <si>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</si>
  <si>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</si>
  <si>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</si>
  <si>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</si>
  <si>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</si>
  <si>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</si>
  <si>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</si>
  <si>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</si>
  <si>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</si>
  <si>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</si>
  <si>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</si>
  <si>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</si>
  <si>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</si>
  <si>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</si>
  <si>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</si>
  <si>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</si>
  <si>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</si>
  <si>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</si>
  <si>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</si>
  <si>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</si>
  <si>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</si>
  <si>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</si>
  <si>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</si>
  <si>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</si>
  <si>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</si>
  <si>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</si>
  <si>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</si>
  <si>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</si>
  <si>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</si>
  <si>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</si>
  <si>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</si>
  <si>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</si>
  <si>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</si>
  <si>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</si>
  <si>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</si>
  <si>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</si>
  <si>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</si>
  <si>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</si>
  <si>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</si>
  <si>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</si>
  <si>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</si>
  <si>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</si>
  <si>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</si>
  <si>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</si>
  <si>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</si>
  <si>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</si>
  <si>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</si>
  <si>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</si>
  <si>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</si>
  <si>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</si>
  <si>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</si>
  <si>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</si>
  <si>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</si>
  <si>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</si>
  <si>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</si>
  <si>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</si>
  <si>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</si>
  <si>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</si>
  <si>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</si>
  <si>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</si>
  <si>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</si>
  <si>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</si>
  <si>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</si>
  <si>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</si>
  <si>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</si>
  <si>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</si>
  <si>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</si>
  <si>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</si>
  <si>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</si>
  <si>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</si>
  <si>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</si>
  <si>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</si>
  <si>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</si>
  <si>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</si>
  <si>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</si>
  <si>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</si>
  <si>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</si>
  <si>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</si>
  <si>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</si>
  <si>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</si>
  <si>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</si>
  <si>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</si>
  <si>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</si>
  <si>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</si>
  <si>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</si>
  <si>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</si>
  <si>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</si>
  <si>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</si>
  <si>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</si>
  <si>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</si>
  <si>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</si>
  <si>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</si>
  <si>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</si>
  <si>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</si>
  <si>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</si>
  <si>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</si>
  <si>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</si>
  <si>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</si>
  <si>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</si>
  <si>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</si>
  <si>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</si>
  <si>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</si>
  <si>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</si>
  <si>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</si>
  <si>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</si>
  <si>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</si>
  <si>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</si>
  <si>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</si>
  <si>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</si>
  <si>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</si>
  <si>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</si>
  <si>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</si>
  <si>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</si>
  <si>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</si>
  <si>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</si>
  <si>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</si>
  <si>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</si>
  <si>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</si>
  <si>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</si>
  <si>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</si>
  <si>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</si>
  <si>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</si>
  <si>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</si>
  <si>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</si>
  <si>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</si>
  <si>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</si>
  <si>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</si>
  <si>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</si>
  <si>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</si>
  <si>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</si>
  <si>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</si>
  <si>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</si>
  <si>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</si>
  <si>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</si>
  <si>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</si>
  <si>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</si>
  <si>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</si>
  <si>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</si>
  <si>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</si>
  <si>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</si>
  <si>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</si>
  <si>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</si>
  <si>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</si>
  <si>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</si>
  <si>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</si>
  <si>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</si>
  <si>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</si>
  <si>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</si>
  <si>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</si>
  <si>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</si>
  <si>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</si>
  <si>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</si>
  <si>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</si>
  <si>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</si>
  <si>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</si>
  <si>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</si>
  <si>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</si>
  <si>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</si>
  <si>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</si>
  <si>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</si>
  <si>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</si>
  <si>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</si>
  <si>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</si>
  <si>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</si>
  <si>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</si>
  <si>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</si>
  <si>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</si>
  <si>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</si>
  <si>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</si>
  <si>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</si>
  <si>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</si>
  <si>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</si>
  <si>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</si>
  <si>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</si>
  <si>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</si>
  <si>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</si>
  <si>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</si>
  <si>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</si>
  <si>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</si>
  <si>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</si>
  <si>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</si>
  <si>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</si>
  <si>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</si>
  <si>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</si>
  <si>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</si>
  <si>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</si>
  <si>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</si>
  <si>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</si>
  <si>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</si>
  <si>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</si>
  <si>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</si>
  <si>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</si>
  <si>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</si>
  <si>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</si>
  <si>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</si>
  <si>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</si>
  <si>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</si>
  <si>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</si>
  <si>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</si>
  <si>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</si>
  <si>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</si>
  <si>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</si>
  <si>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</si>
  <si>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</si>
  <si>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</si>
  <si>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</si>
  <si>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</si>
  <si>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</si>
  <si>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</si>
  <si>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</si>
  <si>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</si>
  <si>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</si>
  <si>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</si>
  <si>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</si>
  <si>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</si>
  <si>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</si>
  <si>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</si>
  <si>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</si>
  <si>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</si>
  <si>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</si>
  <si>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</si>
  <si>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</si>
  <si>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</si>
  <si>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</si>
  <si>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</si>
  <si>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</si>
  <si>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</si>
  <si>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</si>
  <si>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</si>
  <si>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</si>
  <si>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</si>
  <si>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</si>
  <si>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</si>
  <si>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</si>
  <si>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</si>
  <si>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</si>
  <si>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</si>
  <si>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</si>
  <si>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</si>
  <si>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</si>
  <si>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</si>
  <si>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</si>
  <si>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</si>
  <si>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</si>
  <si>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</si>
  <si>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</si>
  <si>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</si>
  <si>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</si>
  <si>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</si>
  <si>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</si>
  <si>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</si>
  <si>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</si>
  <si>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</si>
  <si>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</si>
  <si>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</si>
  <si>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</si>
  <si>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</si>
  <si>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</si>
  <si>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</si>
  <si>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</si>
  <si>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</si>
  <si>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</si>
  <si>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</si>
  <si>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</si>
  <si>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</si>
  <si>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</si>
  <si>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</si>
  <si>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</si>
  <si>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</si>
  <si>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</si>
  <si>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</si>
  <si>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</si>
  <si>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</si>
  <si>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</si>
  <si>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</si>
  <si>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</si>
  <si>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</si>
  <si>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</si>
  <si>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</si>
  <si>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</si>
  <si>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</si>
  <si>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</si>
  <si>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</si>
  <si>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</si>
  <si>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</si>
  <si>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</si>
  <si>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</si>
  <si>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</si>
  <si>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</si>
  <si>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</si>
  <si>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</si>
  <si>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</si>
  <si>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</si>
  <si>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</si>
  <si>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</si>
  <si>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</si>
  <si>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</si>
  <si>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</si>
  <si>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</si>
  <si>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</si>
  <si>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</si>
  <si>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</si>
  <si>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</si>
  <si>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</si>
  <si>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</si>
  <si>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</si>
  <si>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</si>
  <si>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</si>
  <si>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</si>
  <si>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</si>
  <si>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</si>
  <si>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</si>
  <si>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</si>
  <si>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</si>
  <si>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</si>
  <si>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</si>
  <si>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</si>
  <si>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</si>
  <si>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</si>
  <si>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</si>
  <si>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</si>
  <si>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</si>
  <si>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</si>
  <si>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</si>
  <si>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</si>
  <si>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</si>
  <si>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</si>
  <si>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</si>
  <si>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</si>
  <si>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</si>
  <si>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</si>
  <si>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</si>
  <si>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</si>
  <si>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</si>
  <si>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</si>
  <si>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</si>
  <si>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</si>
  <si>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</si>
  <si>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</si>
  <si>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</si>
  <si>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</si>
  <si>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</si>
  <si>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</si>
  <si>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</si>
  <si>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</si>
  <si>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</si>
  <si>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</si>
  <si>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</si>
  <si>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</si>
  <si>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</si>
  <si>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</si>
  <si>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</si>
  <si>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</si>
  <si>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</si>
  <si>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</si>
  <si>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</si>
  <si>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</si>
  <si>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</si>
  <si>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</si>
  <si>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</si>
  <si>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</si>
  <si>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</si>
  <si>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</si>
  <si>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</si>
  <si>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</si>
  <si>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</si>
  <si>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</si>
  <si>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</si>
  <si>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</si>
  <si>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</si>
  <si>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</si>
  <si>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</si>
  <si>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</si>
  <si>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</si>
  <si>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</si>
  <si>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</si>
  <si>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</si>
  <si>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</si>
  <si>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</si>
  <si>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</si>
  <si>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</si>
  <si>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</si>
  <si>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</si>
  <si>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</si>
  <si>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</si>
  <si>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</si>
  <si>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</si>
  <si>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</si>
  <si>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</si>
  <si>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</si>
  <si>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</si>
  <si>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</si>
  <si>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</si>
  <si>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</si>
  <si>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</si>
  <si>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</si>
  <si>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</si>
  <si>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</si>
  <si>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</si>
  <si>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</si>
  <si>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</si>
  <si>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</si>
  <si>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</si>
  <si>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</si>
  <si>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</si>
  <si>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</si>
  <si>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</si>
  <si>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</si>
  <si>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</si>
  <si>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</si>
  <si>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</si>
  <si>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</si>
  <si>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</si>
  <si>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</si>
  <si>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</si>
  <si>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</si>
  <si>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</si>
  <si>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</si>
  <si>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</si>
  <si>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</si>
  <si>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</si>
  <si>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</si>
  <si>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</si>
  <si>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</si>
  <si>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</si>
  <si>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</si>
  <si>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</si>
  <si>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</si>
  <si>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</si>
  <si>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</si>
  <si>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</si>
  <si>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</si>
  <si>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</si>
  <si>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</si>
  <si>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</si>
  <si>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</si>
  <si>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</si>
  <si>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</si>
  <si>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</si>
  <si>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</si>
  <si>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</si>
  <si>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</si>
  <si>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</si>
  <si>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</si>
  <si>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</si>
  <si>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</si>
  <si>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</si>
  <si>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</si>
  <si>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</si>
  <si>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</si>
  <si>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</si>
  <si>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</si>
  <si>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</si>
  <si>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</si>
  <si>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</si>
  <si>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</si>
  <si>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</si>
  <si>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</si>
  <si>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</si>
  <si>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</si>
  <si>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</si>
  <si>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</si>
  <si>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</si>
  <si>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</si>
  <si>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</si>
  <si>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</si>
  <si>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</si>
  <si>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</si>
  <si>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</si>
  <si>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</si>
  <si>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</si>
  <si>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</si>
  <si>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</si>
  <si>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</si>
  <si>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</si>
  <si>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</si>
  <si>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</si>
  <si>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</si>
  <si>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</si>
  <si>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</si>
  <si>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</si>
  <si>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</si>
  <si>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</si>
  <si>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</si>
  <si>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</si>
  <si>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</si>
  <si>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</si>
  <si>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</si>
  <si>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</si>
  <si>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</si>
  <si>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</si>
  <si>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</si>
  <si>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</si>
  <si>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</si>
  <si>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</si>
  <si>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</si>
  <si>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</si>
  <si>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</si>
  <si>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</si>
  <si>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</si>
  <si>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</si>
  <si>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</si>
  <si>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</si>
  <si>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</si>
  <si>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</si>
  <si>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</si>
  <si>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</si>
  <si>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</si>
  <si>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</si>
  <si>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</si>
  <si>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</si>
  <si>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</si>
  <si>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</si>
  <si>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</si>
  <si>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</si>
  <si>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</si>
  <si>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</si>
  <si>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</si>
  <si>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</si>
  <si>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</si>
  <si>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</si>
  <si>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</si>
  <si>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</si>
  <si>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</si>
  <si>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</si>
  <si>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</si>
  <si>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</si>
  <si>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</si>
  <si>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</si>
  <si>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</si>
  <si>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</si>
  <si>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</si>
  <si>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</si>
  <si>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</si>
  <si>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</si>
  <si>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</si>
  <si>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</si>
  <si>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</si>
  <si>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</si>
  <si>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</si>
  <si>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</si>
  <si>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</si>
  <si>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</si>
  <si>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</si>
  <si>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</si>
  <si>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</si>
  <si>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</si>
  <si>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</si>
  <si>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</si>
  <si>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</si>
  <si>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</si>
  <si>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</si>
  <si>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</si>
  <si>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</si>
  <si>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</si>
  <si>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</si>
  <si>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</si>
  <si>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</si>
  <si>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</si>
  <si>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</si>
  <si>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</si>
  <si>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</si>
  <si>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</si>
  <si>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</si>
  <si>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</si>
  <si>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</si>
  <si>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</si>
  <si>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</si>
  <si>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</si>
  <si>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</si>
  <si>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</si>
  <si>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</si>
  <si>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</si>
  <si>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</si>
  <si>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</si>
  <si>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</si>
  <si>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</si>
  <si>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</si>
  <si>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</si>
  <si>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</si>
  <si>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</si>
  <si>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</si>
  <si>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</si>
  <si>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</si>
  <si>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</si>
  <si>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</si>
  <si>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</si>
  <si>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</si>
  <si>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</si>
  <si>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</si>
  <si>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</si>
  <si>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</si>
  <si>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</si>
  <si>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</si>
  <si>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</si>
  <si>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</si>
  <si>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</si>
  <si>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</si>
  <si>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</si>
  <si>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</si>
  <si>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</si>
  <si>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</si>
  <si>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</si>
  <si>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</si>
  <si>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</si>
  <si>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</si>
  <si>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</si>
  <si>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</si>
  <si>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</si>
  <si>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</si>
  <si>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</si>
  <si>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</si>
  <si>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</si>
  <si>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</si>
  <si>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</si>
  <si>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</si>
  <si>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</si>
  <si>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</si>
  <si>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</si>
  <si>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</si>
  <si>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</si>
  <si>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</si>
  <si>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</si>
  <si>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</si>
  <si>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</si>
  <si>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</si>
  <si>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</si>
  <si>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</si>
  <si>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</si>
  <si>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</si>
  <si>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</si>
  <si>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</si>
  <si>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</si>
  <si>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</si>
  <si>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</si>
  <si>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</si>
  <si>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</si>
  <si>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</si>
  <si>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</si>
  <si>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</si>
  <si>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</si>
  <si>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</si>
  <si>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</si>
  <si>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</si>
  <si>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</si>
  <si>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</si>
  <si>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</si>
  <si>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</si>
  <si>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</si>
  <si>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</si>
  <si>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</si>
  <si>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</si>
  <si>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</si>
  <si>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</si>
  <si>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</si>
  <si>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</si>
  <si>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</si>
  <si>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</si>
  <si>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</si>
  <si>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</si>
  <si>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</si>
  <si>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</si>
  <si>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</si>
  <si>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</si>
  <si>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</si>
  <si>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</si>
  <si>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</si>
  <si>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</si>
  <si>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</si>
  <si>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</si>
  <si>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</si>
  <si>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</si>
  <si>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</si>
  <si>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</si>
  <si>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</si>
  <si>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</si>
  <si>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</si>
  <si>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</si>
  <si>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</si>
  <si>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</si>
  <si>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</si>
  <si>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</si>
  <si>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</si>
  <si>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</si>
  <si>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</si>
  <si>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</si>
  <si>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</si>
  <si>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</si>
  <si>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</si>
  <si>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</si>
  <si>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</si>
  <si>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</si>
  <si>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</si>
  <si>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</si>
  <si>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</si>
  <si>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</si>
  <si>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</si>
  <si>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</si>
  <si>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</si>
  <si>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</si>
  <si>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</si>
  <si>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</si>
  <si>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</si>
  <si>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</si>
  <si>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</si>
  <si>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</si>
  <si>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</si>
  <si>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</si>
  <si>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</si>
  <si>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</si>
  <si>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</si>
  <si>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</si>
  <si>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</si>
  <si>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</si>
  <si>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</si>
  <si>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</si>
  <si>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</si>
  <si>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</si>
  <si>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</si>
  <si>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</si>
  <si>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</si>
  <si>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</si>
  <si>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</si>
  <si>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</si>
  <si>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</si>
  <si>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</si>
  <si>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</si>
  <si>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</si>
  <si>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</si>
  <si>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</si>
  <si>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</si>
  <si>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</si>
  <si>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</si>
  <si>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</si>
  <si>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</si>
  <si>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</si>
  <si>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</si>
  <si>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</si>
  <si>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</si>
  <si>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</si>
  <si>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</si>
  <si>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</si>
  <si>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</si>
  <si>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</si>
  <si>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</si>
  <si>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</si>
  <si>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</si>
  <si>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</si>
  <si>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</si>
  <si>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</si>
  <si>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</si>
  <si>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</si>
  <si>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</si>
  <si>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</si>
  <si>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</si>
  <si>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</si>
  <si>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</si>
  <si>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</si>
  <si>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</si>
  <si>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</si>
  <si>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</si>
  <si>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</si>
  <si>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</si>
  <si>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</si>
  <si>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</si>
  <si>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</si>
  <si>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</si>
  <si>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</si>
  <si>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</si>
  <si>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</si>
  <si>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</si>
  <si>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</si>
  <si>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</si>
  <si>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</si>
  <si>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</si>
  <si>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</si>
  <si>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</si>
  <si>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</si>
  <si>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</si>
  <si>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</si>
  <si>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</si>
  <si>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</si>
  <si>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</si>
  <si>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</si>
  <si>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</si>
  <si>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</si>
  <si>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</si>
  <si>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</si>
  <si>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</si>
  <si>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</si>
  <si>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</si>
  <si>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</si>
  <si>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</si>
  <si>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</si>
  <si>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</si>
  <si>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</si>
  <si>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</si>
  <si>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</si>
  <si>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</si>
  <si>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</si>
  <si>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</si>
  <si>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</si>
  <si>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</si>
  <si>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</si>
  <si>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</si>
  <si>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</si>
  <si>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</si>
  <si>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</si>
  <si>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</si>
  <si>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</si>
  <si>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</si>
  <si>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</si>
  <si>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</si>
  <si>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</si>
  <si>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</si>
  <si>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</si>
  <si>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</si>
  <si>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</si>
  <si>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</si>
  <si>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</si>
  <si>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</si>
  <si>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</si>
  <si>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</si>
  <si>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</si>
  <si>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</si>
  <si>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</si>
  <si>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</si>
  <si>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</si>
  <si>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</si>
  <si>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</si>
  <si>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</si>
  <si>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</si>
  <si>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</si>
  <si>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</si>
  <si>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</si>
  <si>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</si>
  <si>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</si>
  <si>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</si>
  <si>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</si>
  <si>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</si>
  <si>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</si>
  <si>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</si>
  <si>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</si>
  <si>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</si>
  <si>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</si>
  <si>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</si>
  <si>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</si>
  <si>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</si>
  <si>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</si>
  <si>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</si>
  <si>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</si>
  <si>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</si>
  <si>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</si>
  <si>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</si>
  <si>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</si>
  <si>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</si>
  <si>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</si>
  <si>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</si>
  <si>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</si>
  <si>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</si>
  <si>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</si>
  <si>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</si>
  <si>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</si>
  <si>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</si>
  <si>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</si>
  <si>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</si>
  <si>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</si>
  <si>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</si>
  <si>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</si>
  <si>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</si>
  <si>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</si>
  <si>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</si>
  <si>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</si>
  <si>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</si>
  <si>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</si>
  <si>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</si>
  <si>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</si>
  <si>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</si>
  <si>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</si>
  <si>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</si>
  <si>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</si>
  <si>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</si>
  <si>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</si>
  <si>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</si>
  <si>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</si>
  <si>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</si>
  <si>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</si>
  <si>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</si>
  <si>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</si>
  <si>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</si>
  <si>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</si>
  <si>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</si>
  <si>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</si>
  <si>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</si>
  <si>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</si>
  <si>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</si>
  <si>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</si>
  <si>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</si>
  <si>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</si>
  <si>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</si>
  <si>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</si>
  <si>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</si>
  <si>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</si>
  <si>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</si>
  <si>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</si>
  <si>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</si>
  <si>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</si>
  <si>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</si>
  <si>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</si>
  <si>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</si>
  <si>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</si>
  <si>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</si>
  <si>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</si>
  <si>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</si>
  <si>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</si>
  <si>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</si>
  <si>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</si>
  <si>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</si>
  <si>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</si>
  <si>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</si>
  <si>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</si>
  <si>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</si>
  <si>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</si>
  <si>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</si>
  <si>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</si>
  <si>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</si>
  <si>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</si>
  <si>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</si>
  <si>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</si>
  <si>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</si>
  <si>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</si>
  <si>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</si>
  <si>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</si>
  <si>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</si>
  <si>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</si>
  <si>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</si>
  <si>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</si>
  <si>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</si>
  <si>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</si>
  <si>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</si>
  <si>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</si>
  <si>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</si>
  <si>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</si>
  <si>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</si>
  <si>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</si>
  <si>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</si>
  <si>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</si>
  <si>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</si>
  <si>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</si>
  <si>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</si>
  <si>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</si>
  <si>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</si>
  <si>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</si>
  <si>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</si>
  <si>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</si>
  <si>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</si>
  <si>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</si>
  <si>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</si>
  <si>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</si>
  <si>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</si>
  <si>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</si>
  <si>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</si>
  <si>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</si>
  <si>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</si>
  <si>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</si>
  <si>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</si>
  <si>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</si>
  <si>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</si>
  <si>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</si>
  <si>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</si>
  <si>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</si>
  <si>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</si>
  <si>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</si>
  <si>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</si>
  <si>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</si>
  <si>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</si>
  <si>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</si>
  <si>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</si>
  <si>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</si>
  <si>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</si>
  <si>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</si>
  <si>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</si>
  <si>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</si>
  <si>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</si>
  <si>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</si>
  <si>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</si>
  <si>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</si>
  <si>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</si>
  <si>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</si>
  <si>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</si>
  <si>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</si>
  <si>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</si>
  <si>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</si>
  <si>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</si>
  <si>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</si>
  <si>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</si>
  <si>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</si>
  <si>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</si>
  <si>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</si>
  <si>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</si>
  <si>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</si>
  <si>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</si>
  <si>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</si>
  <si>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</si>
  <si>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</si>
  <si>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</si>
  <si>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</si>
  <si>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</si>
  <si>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</si>
  <si>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</si>
  <si>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</si>
  <si>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</si>
  <si>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</si>
  <si>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</si>
  <si>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</si>
  <si>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</si>
  <si>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</si>
  <si>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</si>
  <si>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</si>
  <si>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</si>
  <si>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</si>
  <si>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</si>
  <si>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</si>
  <si>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</si>
  <si>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</si>
  <si>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</si>
  <si>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</si>
  <si>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</si>
  <si>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</si>
  <si>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</si>
  <si>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</si>
  <si>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</si>
  <si>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</si>
  <si>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</si>
  <si>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</si>
  <si>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</si>
  <si>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</si>
  <si>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</si>
  <si>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</si>
  <si>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</si>
  <si>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</si>
  <si>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</si>
  <si>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</si>
  <si>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</si>
  <si>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</si>
  <si>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</si>
  <si>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</si>
  <si>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</si>
  <si>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</si>
  <si>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</si>
  <si>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</si>
  <si>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</si>
  <si>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</si>
  <si>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</si>
  <si>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</si>
  <si>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</si>
  <si>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</si>
  <si>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</si>
  <si>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</si>
  <si>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</si>
  <si>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</si>
  <si>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</si>
  <si>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</si>
  <si>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</si>
  <si>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</si>
  <si>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</si>
  <si>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</si>
  <si>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</si>
  <si>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</si>
  <si>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</si>
  <si>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</si>
  <si>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</si>
  <si>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</si>
  <si>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</si>
  <si>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</si>
  <si>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</si>
  <si>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</si>
  <si>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</si>
  <si>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</si>
  <si>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</si>
  <si>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</si>
  <si>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</si>
  <si>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</si>
  <si>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</si>
  <si>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</si>
  <si>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</si>
  <si>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</si>
  <si>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</si>
  <si>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</si>
  <si>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</si>
  <si>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</si>
  <si>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</si>
  <si>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</si>
  <si>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</si>
  <si>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</si>
  <si>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</si>
  <si>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</si>
  <si>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</si>
  <si>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</si>
  <si>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</si>
  <si>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</si>
  <si>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</si>
  <si>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</si>
  <si>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</si>
  <si>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</si>
  <si>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</si>
  <si>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</si>
  <si>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</si>
  <si>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</si>
  <si>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</si>
  <si>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</si>
  <si>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</si>
  <si>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</si>
  <si>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</si>
  <si>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</si>
  <si>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</si>
  <si>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</si>
  <si>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</si>
  <si>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</si>
  <si>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</si>
  <si>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</si>
  <si>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</si>
  <si>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</si>
  <si>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</si>
  <si>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</si>
  <si>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</si>
  <si>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</si>
  <si>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</si>
  <si>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</si>
  <si>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</si>
  <si>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</si>
  <si>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</si>
  <si>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</si>
  <si>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</si>
  <si>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</si>
  <si>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</si>
  <si>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</si>
  <si>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</si>
  <si>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</si>
  <si>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</si>
  <si>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</si>
  <si>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</si>
  <si>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</si>
  <si>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</si>
  <si>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</si>
  <si>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</si>
  <si>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</si>
  <si>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</si>
  <si>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</si>
  <si>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</si>
  <si>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</si>
  <si>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</si>
  <si>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</si>
  <si>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</si>
  <si>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</si>
  <si>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</si>
  <si>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</si>
  <si>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</si>
  <si>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</si>
  <si>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</si>
  <si>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</si>
  <si>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</si>
  <si>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</si>
  <si>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</si>
  <si>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</si>
  <si>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</si>
  <si>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</si>
  <si>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</si>
  <si>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</si>
  <si>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</si>
  <si>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</si>
  <si>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</si>
  <si>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</si>
  <si>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</si>
  <si>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</si>
  <si>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</si>
  <si>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</si>
  <si>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</si>
  <si>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</si>
  <si>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</si>
  <si>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</si>
  <si>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</si>
  <si>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</si>
  <si>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</si>
  <si>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</si>
  <si>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</si>
  <si>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</si>
  <si>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</si>
  <si>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</si>
  <si>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</si>
  <si>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</si>
  <si>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</si>
  <si>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</si>
  <si>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</si>
  <si>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</si>
  <si>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</si>
  <si>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</si>
  <si>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</si>
  <si>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</si>
  <si>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</si>
  <si>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</si>
  <si>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</si>
  <si>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</si>
  <si>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</si>
  <si>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</si>
  <si>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</si>
  <si>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</si>
  <si>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</si>
  <si>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</si>
  <si>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</si>
  <si>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</si>
  <si>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</si>
  <si>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</si>
  <si>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</si>
  <si>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</si>
  <si>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</si>
  <si>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</si>
  <si>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</si>
  <si>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</si>
  <si>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</si>
  <si>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</si>
  <si>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</si>
  <si>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</si>
  <si>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</si>
  <si>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</si>
  <si>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</si>
  <si>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</si>
  <si>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</si>
  <si>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</si>
  <si>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</si>
  <si>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</si>
  <si>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</si>
  <si>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</si>
  <si>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</si>
  <si>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</si>
  <si>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</si>
  <si>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</si>
  <si>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</si>
  <si>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</si>
  <si>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</si>
  <si>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</si>
  <si>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</si>
  <si>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</si>
  <si>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</si>
  <si>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</si>
  <si>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</si>
  <si>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</si>
  <si>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</si>
  <si>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</si>
  <si>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</si>
  <si>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</si>
  <si>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</si>
  <si>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</si>
  <si>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</si>
  <si>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</si>
  <si>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</si>
  <si>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</si>
  <si>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</si>
  <si>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</si>
  <si>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</si>
  <si>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</si>
  <si>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</si>
  <si>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</si>
  <si>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</si>
  <si>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</si>
  <si>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</si>
  <si>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</si>
  <si>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</si>
  <si>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</si>
  <si>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</si>
  <si>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</si>
  <si>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</si>
  <si>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</si>
  <si>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</si>
  <si>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</si>
  <si>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</si>
  <si>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</si>
  <si>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</si>
  <si>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</si>
  <si>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</si>
  <si>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</si>
  <si>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</si>
  <si>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</si>
  <si>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</si>
  <si>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</si>
  <si>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</si>
  <si>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</si>
  <si>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</si>
  <si>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</si>
  <si>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</si>
  <si>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</si>
  <si>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</si>
  <si>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</si>
  <si>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</si>
  <si>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</si>
  <si>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</si>
  <si>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</si>
  <si>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</si>
  <si>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</si>
  <si>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</si>
  <si>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</si>
  <si>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</si>
  <si>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</si>
  <si>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</si>
  <si>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</si>
  <si>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</si>
  <si>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</si>
  <si>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</si>
  <si>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</si>
  <si>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</si>
  <si>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</si>
  <si>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</si>
  <si>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</si>
  <si>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</si>
  <si>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</si>
  <si>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</si>
  <si>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</si>
  <si>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</si>
  <si>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</si>
  <si>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</si>
  <si>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</si>
  <si>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</si>
  <si>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</si>
  <si>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</si>
  <si>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</si>
  <si>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</si>
  <si>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</si>
  <si>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</si>
  <si>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</si>
  <si>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</si>
  <si>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</si>
  <si>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</si>
  <si>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</si>
  <si>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</si>
  <si>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</si>
  <si>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</si>
  <si>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</si>
  <si>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</si>
  <si>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</si>
  <si>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</si>
  <si>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</si>
  <si>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</si>
  <si>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</si>
  <si>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</si>
  <si>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</si>
  <si>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</si>
  <si>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</si>
  <si>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</si>
  <si>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</si>
  <si>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</si>
  <si>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</si>
  <si>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</si>
  <si>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</si>
  <si>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</si>
  <si>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</si>
  <si>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</si>
  <si>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</si>
  <si>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</si>
  <si>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</si>
  <si>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</si>
  <si>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</si>
  <si>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</si>
  <si>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</si>
  <si>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</si>
  <si>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</si>
  <si>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</si>
  <si>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</si>
  <si>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</si>
  <si>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</si>
  <si>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</si>
  <si>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</si>
  <si>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</si>
  <si>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</si>
  <si>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</si>
  <si>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</si>
  <si>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</si>
  <si>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</si>
  <si>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</si>
  <si>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</si>
  <si>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</si>
  <si>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</si>
  <si>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</si>
  <si>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</si>
  <si>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</si>
  <si>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</si>
  <si>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</si>
  <si>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</si>
  <si>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</si>
  <si>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</si>
  <si>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</si>
  <si>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</si>
  <si>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</si>
  <si>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</si>
  <si>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</si>
  <si>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</si>
  <si>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</si>
  <si>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</si>
  <si>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</si>
  <si>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</si>
  <si>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</si>
  <si>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</si>
  <si>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</si>
  <si>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</si>
  <si>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</si>
  <si>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</si>
  <si>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</si>
  <si>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</si>
  <si>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</si>
  <si>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</si>
  <si>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</si>
  <si>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</si>
  <si>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</si>
  <si>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</si>
  <si>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</si>
  <si>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</si>
  <si>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</si>
  <si>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</si>
  <si>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</si>
  <si>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</si>
  <si>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</si>
  <si>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</si>
  <si>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</si>
  <si>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</si>
  <si>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</si>
  <si>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</si>
  <si>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</si>
  <si>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</si>
  <si>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</si>
  <si>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</si>
  <si>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</si>
  <si>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</si>
  <si>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</si>
  <si>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</si>
  <si>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</si>
  <si>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</si>
  <si>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</si>
  <si>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</si>
  <si>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</si>
  <si>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</si>
  <si>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</si>
  <si>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</si>
  <si>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</si>
  <si>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</si>
  <si>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</si>
  <si>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</si>
  <si>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</si>
  <si>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</si>
  <si>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</si>
  <si>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</si>
  <si>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</si>
  <si>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</si>
  <si>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</si>
  <si>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</si>
  <si>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</si>
  <si>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</si>
  <si>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</si>
  <si>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</si>
  <si>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</si>
  <si>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</si>
  <si>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</si>
  <si>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</si>
  <si>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</si>
  <si>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</si>
  <si>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</si>
  <si>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</si>
  <si>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</si>
  <si>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</si>
  <si>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</si>
  <si>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</si>
  <si>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</si>
  <si>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</si>
  <si>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</si>
  <si>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</si>
  <si>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</si>
  <si>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</si>
  <si>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</si>
  <si>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</si>
  <si>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</si>
  <si>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</si>
  <si>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</si>
  <si>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</si>
  <si>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</si>
  <si>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</si>
  <si>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</si>
  <si>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</si>
  <si>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</si>
  <si>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</si>
  <si>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</si>
  <si>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</si>
  <si>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</si>
  <si>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</si>
  <si>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</si>
  <si>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</si>
  <si>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</si>
  <si>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</si>
  <si>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</si>
  <si>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</si>
  <si>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</si>
  <si>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</si>
  <si>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</si>
  <si>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</si>
  <si>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</si>
  <si>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</si>
  <si>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</si>
  <si>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</si>
  <si>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</si>
  <si>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</si>
  <si>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</si>
  <si>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</si>
  <si>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</si>
  <si>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</si>
  <si>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</si>
  <si>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</si>
  <si>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</si>
  <si>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</si>
  <si>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</si>
  <si>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</si>
  <si>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</si>
  <si>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</si>
  <si>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</si>
  <si>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</si>
  <si>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</si>
  <si>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</si>
  <si>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</si>
  <si>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</si>
  <si>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</si>
  <si>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</si>
  <si>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</si>
  <si>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</si>
  <si>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</si>
  <si>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</si>
  <si>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</si>
  <si>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</si>
  <si>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</si>
  <si>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</si>
  <si>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</si>
  <si>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</si>
  <si>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</si>
  <si>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</si>
  <si>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</si>
  <si>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</si>
  <si>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</si>
  <si>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</si>
  <si>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</si>
  <si>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</si>
  <si>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</si>
  <si>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</si>
  <si>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</si>
  <si>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</si>
  <si>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</si>
  <si>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</si>
  <si>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</si>
  <si>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</si>
  <si>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</si>
  <si>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</si>
  <si>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</si>
  <si>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</si>
  <si>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</si>
  <si>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</si>
  <si>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</si>
  <si>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</si>
  <si>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</si>
  <si>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</si>
  <si>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</si>
  <si>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</si>
  <si>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</si>
  <si>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</si>
  <si>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</si>
  <si>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</si>
  <si>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</si>
  <si>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</si>
  <si>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</si>
  <si>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</si>
  <si>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</si>
  <si>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</si>
  <si>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</si>
  <si>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</si>
  <si>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</si>
  <si>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</si>
  <si>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</si>
  <si>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</si>
  <si>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</si>
  <si>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</si>
  <si>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</si>
  <si>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</si>
  <si>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</si>
  <si>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</si>
  <si>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</si>
  <si>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</si>
  <si>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</si>
  <si>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</si>
  <si>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</si>
  <si>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</si>
  <si>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</si>
  <si>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</si>
  <si>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</si>
  <si>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</si>
  <si>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</si>
  <si>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</si>
  <si>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</si>
  <si>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</si>
  <si>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</si>
  <si>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</si>
  <si>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</si>
  <si>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</si>
  <si>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</si>
  <si>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</si>
  <si>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</si>
  <si>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</si>
  <si>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</si>
  <si>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</si>
  <si>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</si>
  <si>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</si>
  <si>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</si>
  <si>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</si>
  <si>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</si>
  <si>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</si>
  <si>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</si>
  <si>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</si>
  <si>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</si>
  <si>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</si>
  <si>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</si>
  <si>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</si>
  <si>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</si>
  <si>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</si>
  <si>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</si>
  <si>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</si>
  <si>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</si>
  <si>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</si>
  <si>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</si>
  <si>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</si>
  <si>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</si>
  <si>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</si>
  <si>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</si>
  <si>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</si>
  <si>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</si>
  <si>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</si>
  <si>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</si>
  <si>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</si>
  <si>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</si>
  <si>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</si>
  <si>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</si>
  <si>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</si>
  <si>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</si>
  <si>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</si>
  <si>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</si>
  <si>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</si>
  <si>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</si>
  <si>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</si>
  <si>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</si>
  <si>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</si>
  <si>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</si>
  <si>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</si>
  <si>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</si>
  <si>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</si>
  <si>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</si>
  <si>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</si>
  <si>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</si>
  <si>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</si>
  <si>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</si>
  <si>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</si>
  <si>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</si>
  <si>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</si>
  <si>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</si>
  <si>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</si>
  <si>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</si>
  <si>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</si>
  <si>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</si>
  <si>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</si>
  <si>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</si>
  <si>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</si>
  <si>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</si>
  <si>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</si>
  <si>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</si>
  <si>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</si>
  <si>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</si>
  <si>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</si>
  <si>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</si>
  <si>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</si>
  <si>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</si>
  <si>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</si>
  <si>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</si>
  <si>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</si>
  <si>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</si>
  <si>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</si>
  <si>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</si>
  <si>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</si>
  <si>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</si>
  <si>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</si>
  <si>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</si>
  <si>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</si>
  <si>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</si>
  <si>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</si>
  <si>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</si>
  <si>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</si>
  <si>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</si>
  <si>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</si>
  <si>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</si>
  <si>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</si>
  <si>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</si>
  <si>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</si>
  <si>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</si>
  <si>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</si>
  <si>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</si>
  <si>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</si>
  <si>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</si>
  <si>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</si>
  <si>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</si>
  <si>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</si>
  <si>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</si>
  <si>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</si>
  <si>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</si>
  <si>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</si>
  <si>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</si>
  <si>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</si>
  <si>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</si>
  <si>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</si>
  <si>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</si>
  <si>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</si>
  <si>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</si>
  <si>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</si>
  <si>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</si>
  <si>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</si>
  <si>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</si>
  <si>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</si>
  <si>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</si>
  <si>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</si>
  <si>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</si>
  <si>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</si>
  <si>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</si>
  <si>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</si>
  <si>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</si>
  <si>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</si>
  <si>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</si>
  <si>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</si>
  <si>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</si>
  <si>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</si>
  <si>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</si>
  <si>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</si>
  <si>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</si>
  <si>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</si>
  <si>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</si>
  <si>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</si>
  <si>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</si>
  <si>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</si>
  <si>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</si>
  <si>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</si>
  <si>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</si>
  <si>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</si>
  <si>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</si>
  <si>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</si>
  <si>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</si>
  <si>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</si>
  <si>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</si>
  <si>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</si>
  <si>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</si>
  <si>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</si>
  <si>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</si>
  <si>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</si>
  <si>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</si>
  <si>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</si>
  <si>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</si>
  <si>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</si>
  <si>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</si>
  <si>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</si>
  <si>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</si>
  <si>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</si>
  <si>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</si>
  <si>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</si>
  <si>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</si>
  <si>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</si>
  <si>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</si>
  <si>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</si>
  <si>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</si>
  <si>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</si>
  <si>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</si>
  <si>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</si>
  <si>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</si>
  <si>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</si>
  <si>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</si>
  <si>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</si>
  <si>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</si>
  <si>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</si>
  <si>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</si>
  <si>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</si>
  <si>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</si>
  <si>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</si>
  <si>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</si>
  <si>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</si>
  <si>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</si>
  <si>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</si>
  <si>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</si>
  <si>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</si>
  <si>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</si>
  <si>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</si>
  <si>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</si>
  <si>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</si>
  <si>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</si>
  <si>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</si>
  <si>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</si>
  <si>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</si>
  <si>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</si>
  <si>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</si>
  <si>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</si>
  <si>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</si>
  <si>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</si>
  <si>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</si>
  <si>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</si>
  <si>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</si>
  <si>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</si>
  <si>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</si>
  <si>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</si>
  <si>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</si>
  <si>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</si>
  <si>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</si>
  <si>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</si>
  <si>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</si>
  <si>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</si>
  <si>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</si>
  <si>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</si>
  <si>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</si>
  <si>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</si>
  <si>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</si>
  <si>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</si>
  <si>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</si>
  <si>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</si>
  <si>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</si>
  <si>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</si>
  <si>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</si>
  <si>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</si>
  <si>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</si>
  <si>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</si>
  <si>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</si>
  <si>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</si>
  <si>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</si>
  <si>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</si>
  <si>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</si>
  <si>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</si>
  <si>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</si>
  <si>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</si>
  <si>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</si>
  <si>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</si>
  <si>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</si>
  <si>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</si>
  <si>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</si>
  <si>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</si>
  <si>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</si>
  <si>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</si>
  <si>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</si>
  <si>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</si>
  <si>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</si>
  <si>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</si>
  <si>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</si>
  <si>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</si>
  <si>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</si>
  <si>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</si>
  <si>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</si>
  <si>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</si>
  <si>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</si>
  <si>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</si>
  <si>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</si>
  <si>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</si>
  <si>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</si>
  <si>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</si>
  <si>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</si>
  <si>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</si>
  <si>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</si>
  <si>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</si>
  <si>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</si>
  <si>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</si>
  <si>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</si>
  <si>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</si>
  <si>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</si>
  <si>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</si>
  <si>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</si>
  <si>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</si>
  <si>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</si>
  <si>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</si>
  <si>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</si>
  <si>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</si>
  <si>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</si>
  <si>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</si>
  <si>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</si>
  <si>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</si>
  <si>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</si>
  <si>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</si>
  <si>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</si>
  <si>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</si>
  <si>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</si>
  <si>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</si>
  <si>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</si>
  <si>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</si>
  <si>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</si>
  <si>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</si>
  <si>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</si>
  <si>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</si>
  <si>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</si>
  <si>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</si>
  <si>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</si>
  <si>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</si>
  <si>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</si>
  <si>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</si>
  <si>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</si>
  <si>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</si>
  <si>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</si>
  <si>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</si>
  <si>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</si>
  <si>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</si>
  <si>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</si>
  <si>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</si>
  <si>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</si>
  <si>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</si>
  <si>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</si>
  <si>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</si>
  <si>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</si>
  <si>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</si>
  <si>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</si>
  <si>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</si>
  <si>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</si>
  <si>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</si>
  <si>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</si>
  <si>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</si>
  <si>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</si>
  <si>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</si>
  <si>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</si>
  <si>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</si>
  <si>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</si>
  <si>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</si>
  <si>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</si>
  <si>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</si>
  <si>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</si>
  <si>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</si>
  <si>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</si>
  <si>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</si>
  <si>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</si>
  <si>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</si>
  <si>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</si>
  <si>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</si>
  <si>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</si>
  <si>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</si>
  <si>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</si>
  <si>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</si>
  <si>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</si>
  <si>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</si>
  <si>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</si>
  <si>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</si>
  <si>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</si>
  <si>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</si>
  <si>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</si>
  <si>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</si>
  <si>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</si>
  <si>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</si>
  <si>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</si>
  <si>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</si>
  <si>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</si>
  <si>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</si>
  <si>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</si>
  <si>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</si>
  <si>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</si>
  <si>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</si>
  <si>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</si>
  <si>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</si>
  <si>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</si>
  <si>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</si>
  <si>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</si>
  <si>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</si>
  <si>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</si>
  <si>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</si>
  <si>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</si>
  <si>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</si>
  <si>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</si>
  <si>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</si>
  <si>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</si>
  <si>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</si>
  <si>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</si>
  <si>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</si>
  <si>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</si>
  <si>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</si>
  <si>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</si>
  <si>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</si>
  <si>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</si>
  <si>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</si>
  <si>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</si>
  <si>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</si>
  <si>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</si>
  <si>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</si>
  <si>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</si>
  <si>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</si>
  <si>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</si>
  <si>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</si>
  <si>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</si>
  <si>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</si>
  <si>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</si>
  <si>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</si>
  <si>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</si>
  <si>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</si>
  <si>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</si>
  <si>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</si>
  <si>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</si>
  <si>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</si>
  <si>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</si>
  <si>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</si>
  <si>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</si>
  <si>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</si>
  <si>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</si>
  <si>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</si>
  <si>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</si>
  <si>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</si>
  <si>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</si>
  <si>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</si>
  <si>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</si>
  <si>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</si>
  <si>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</si>
  <si>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</si>
  <si>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</si>
  <si>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</si>
  <si>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</si>
  <si>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</si>
  <si>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</si>
  <si>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</si>
  <si>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</si>
  <si>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</si>
  <si>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</si>
  <si>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</si>
  <si>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</si>
  <si>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</si>
  <si>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</si>
  <si>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</si>
  <si>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</si>
  <si>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</si>
  <si>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</si>
  <si>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</si>
  <si>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</si>
  <si>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</si>
  <si>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</si>
  <si>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</si>
  <si>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</si>
  <si>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</si>
  <si>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</si>
  <si>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</si>
  <si>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</si>
  <si>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</si>
  <si>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</si>
  <si>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</si>
  <si>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</si>
  <si>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</si>
  <si>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</si>
  <si>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</si>
  <si>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</si>
  <si>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</si>
  <si>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</si>
  <si>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</si>
  <si>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</si>
  <si>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</si>
  <si>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</si>
  <si>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</si>
  <si>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</si>
  <si>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</si>
  <si>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</si>
  <si>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</si>
  <si>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</si>
  <si>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</si>
  <si>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</si>
  <si>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</si>
  <si>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</si>
  <si>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</si>
  <si>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</si>
  <si>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</si>
  <si>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</si>
  <si>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</si>
  <si>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</si>
  <si>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</si>
  <si>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</si>
  <si>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</si>
  <si>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</si>
  <si>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</si>
  <si>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</si>
  <si>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</si>
  <si>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</si>
  <si>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</si>
  <si>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</si>
  <si>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</si>
  <si>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</si>
  <si>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</si>
  <si>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</si>
  <si>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</si>
  <si>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</si>
  <si>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</si>
  <si>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</si>
  <si>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</si>
  <si>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</si>
  <si>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</si>
  <si>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</si>
  <si>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</si>
  <si>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</si>
  <si>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</si>
  <si>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</si>
  <si>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</si>
  <si>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</si>
  <si>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</si>
  <si>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</si>
  <si>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</si>
  <si>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</si>
  <si>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</si>
  <si>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</si>
  <si>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</si>
  <si>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</si>
  <si>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</si>
  <si>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</si>
  <si>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</si>
  <si>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</si>
  <si>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</si>
  <si>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</si>
  <si>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</si>
  <si>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</si>
  <si>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</si>
  <si>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</si>
  <si>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</si>
  <si>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</si>
  <si>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</si>
  <si>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</si>
  <si>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</si>
  <si>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</si>
  <si>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</si>
  <si>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</si>
  <si>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</si>
  <si>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</si>
  <si>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</si>
  <si>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</si>
  <si>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</si>
  <si>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</si>
  <si>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</si>
  <si>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</si>
  <si>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</si>
  <si>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</si>
  <si>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</si>
  <si>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</si>
  <si>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</si>
  <si>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</si>
  <si>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</si>
  <si>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</si>
  <si>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</si>
  <si>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</si>
  <si>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</si>
  <si>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</si>
  <si>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</si>
  <si>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</si>
  <si>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</si>
  <si>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</si>
  <si>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</si>
  <si>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</si>
  <si>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</si>
  <si>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</si>
  <si>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</si>
  <si>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</si>
  <si>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</si>
  <si>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</si>
  <si>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</si>
  <si>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</si>
  <si>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</si>
  <si>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</si>
  <si>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</si>
  <si>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</si>
  <si>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</si>
  <si>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</si>
  <si>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</si>
  <si>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</si>
  <si>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</si>
  <si>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</si>
  <si>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</si>
  <si>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</si>
  <si>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</si>
  <si>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</si>
  <si>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</si>
  <si>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</si>
  <si>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</si>
  <si>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</si>
  <si>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</si>
  <si>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</si>
  <si>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</si>
  <si>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</si>
  <si>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</si>
  <si>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</si>
  <si>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</si>
  <si>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</si>
  <si>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</si>
  <si>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</si>
  <si>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</si>
  <si>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</si>
  <si>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</si>
  <si>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</si>
  <si>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</si>
  <si>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</si>
  <si>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</si>
  <si>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</si>
  <si>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</si>
  <si>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</si>
  <si>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</si>
  <si>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</si>
  <si>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</si>
  <si>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</si>
  <si>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</si>
  <si>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</si>
  <si>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</si>
  <si>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</si>
  <si>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</si>
  <si>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</si>
  <si>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</si>
  <si>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</si>
  <si>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</si>
  <si>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</si>
  <si>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</si>
  <si>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</si>
  <si>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</si>
  <si>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</si>
  <si>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</si>
  <si>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</si>
  <si>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</si>
  <si>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</si>
  <si>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</si>
  <si>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</si>
  <si>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</si>
  <si>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</si>
  <si>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</si>
  <si>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</si>
  <si>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</si>
  <si>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</si>
  <si>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</si>
  <si>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</si>
  <si>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</si>
  <si>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</si>
  <si>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</si>
  <si>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</si>
  <si>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</si>
  <si>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</si>
  <si>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</si>
  <si>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</si>
  <si>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</si>
  <si>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</si>
  <si>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</si>
  <si>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</si>
  <si>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</si>
  <si>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</si>
  <si>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</si>
  <si>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</si>
  <si>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</si>
  <si>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</si>
  <si>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</si>
  <si>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</si>
  <si>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</si>
  <si>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</si>
  <si>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</si>
  <si>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</si>
  <si>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</si>
  <si>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</si>
  <si>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</si>
  <si>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</si>
  <si>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</si>
  <si>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</si>
  <si>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</si>
  <si>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</si>
  <si>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</si>
  <si>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</si>
  <si>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</si>
  <si>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</si>
  <si>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</si>
  <si>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</si>
  <si>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</si>
  <si>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</si>
  <si>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</si>
  <si>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</si>
  <si>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</si>
  <si>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</si>
  <si>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</si>
  <si>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</si>
  <si>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</si>
  <si>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</si>
  <si>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</si>
  <si>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</si>
  <si>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</si>
  <si>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</si>
  <si>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</si>
  <si>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</si>
  <si>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</si>
  <si>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</si>
  <si>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</si>
  <si>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</si>
  <si>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</si>
  <si>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</si>
  <si>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</si>
  <si>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</si>
  <si>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</si>
  <si>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</si>
  <si>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</si>
  <si>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</si>
  <si>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</si>
  <si>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</si>
  <si>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</si>
  <si>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</si>
  <si>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</si>
  <si>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</si>
  <si>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</si>
  <si>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</si>
  <si>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</si>
  <si>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</si>
  <si>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</si>
  <si>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</si>
  <si>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</si>
  <si>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</si>
  <si>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</si>
  <si>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</si>
  <si>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</si>
  <si>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</si>
  <si>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</si>
  <si>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</si>
  <si>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</si>
  <si>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</si>
  <si>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</si>
  <si>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</si>
  <si>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</si>
  <si>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</si>
  <si>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</si>
  <si>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</si>
  <si>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</si>
  <si>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</si>
  <si>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</si>
  <si>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</si>
  <si>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</si>
  <si>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</si>
  <si>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</si>
  <si>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</si>
  <si>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</si>
  <si>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</si>
  <si>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</si>
  <si>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</si>
  <si>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</si>
  <si>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</si>
  <si>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</si>
  <si>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</si>
  <si>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</si>
  <si>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</si>
  <si>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</si>
  <si>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</si>
  <si>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</si>
  <si>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</si>
  <si>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</si>
  <si>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</si>
  <si>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</si>
  <si>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</si>
  <si>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</si>
  <si>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</si>
  <si>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</si>
  <si>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</si>
  <si>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</si>
  <si>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</si>
  <si>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</si>
  <si>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</si>
  <si>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</si>
  <si>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</si>
  <si>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</si>
  <si>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</si>
  <si>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</si>
  <si>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</si>
  <si>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</si>
  <si>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</si>
  <si>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</si>
  <si>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</si>
  <si>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</si>
  <si>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</si>
  <si>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</si>
  <si>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</si>
  <si>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</si>
  <si>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</si>
  <si>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</si>
  <si>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</si>
  <si>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</si>
  <si>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</si>
  <si>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</si>
  <si>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</si>
  <si>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</si>
  <si>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</si>
  <si>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</si>
  <si>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</si>
  <si>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</si>
  <si>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</si>
  <si>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</si>
  <si>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</si>
  <si>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</si>
  <si>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</si>
  <si>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</si>
  <si>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</si>
  <si>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</si>
  <si>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</si>
  <si>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</si>
  <si>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</si>
  <si>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</si>
  <si>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</si>
  <si>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</si>
  <si>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</si>
  <si>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</si>
  <si>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</si>
  <si>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</si>
  <si>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</si>
  <si>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</si>
  <si>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</si>
  <si>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</si>
  <si>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</si>
  <si>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</si>
  <si>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</si>
  <si>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</si>
  <si>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</si>
  <si>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</si>
  <si>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</si>
  <si>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</si>
  <si>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</si>
  <si>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</si>
  <si>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</si>
  <si>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</si>
  <si>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</si>
  <si>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</si>
  <si>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</si>
  <si>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</si>
  <si>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</si>
  <si>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</si>
  <si>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</si>
  <si>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</si>
  <si>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</si>
  <si>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</si>
  <si>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</si>
  <si>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</si>
  <si>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</si>
  <si>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</si>
  <si>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</si>
  <si>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</si>
  <si>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</si>
  <si>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</si>
  <si>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</si>
  <si>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</si>
  <si>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</si>
  <si>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</si>
  <si>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</si>
  <si>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</si>
  <si>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</si>
  <si>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</si>
  <si>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</si>
  <si>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</si>
  <si>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</si>
  <si>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</si>
  <si>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</si>
  <si>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</si>
  <si>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</si>
  <si>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</si>
  <si>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</si>
  <si>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</si>
  <si>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</si>
  <si>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</si>
  <si>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</si>
  <si>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</si>
  <si>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</si>
  <si>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</si>
  <si>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</si>
  <si>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</si>
  <si>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</si>
  <si>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</si>
  <si>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</si>
  <si>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</si>
  <si>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</si>
  <si>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</si>
  <si>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</si>
  <si>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</si>
  <si>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</si>
  <si>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</si>
  <si>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</si>
  <si>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</si>
  <si>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</si>
  <si>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</si>
  <si>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</si>
  <si>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</si>
  <si>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</si>
  <si>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</si>
  <si>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</si>
  <si>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</si>
  <si>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</si>
  <si>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</si>
  <si>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</si>
  <si>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</si>
  <si>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</si>
  <si>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</si>
  <si>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</si>
  <si>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</si>
  <si>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</si>
  <si>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</si>
  <si>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</si>
  <si>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</si>
  <si>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</si>
  <si>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</si>
  <si>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</si>
  <si>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</si>
  <si>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</si>
  <si>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</si>
  <si>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</si>
  <si>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</si>
  <si>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</si>
  <si>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</si>
  <si>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</si>
  <si>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</si>
  <si>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</si>
  <si>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</si>
  <si>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</si>
  <si>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</si>
  <si>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</si>
  <si>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</si>
  <si>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</si>
  <si>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</si>
  <si>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</si>
  <si>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</si>
  <si>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</si>
  <si>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</si>
  <si>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</si>
  <si>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</si>
  <si>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</si>
  <si>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</si>
  <si>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</si>
  <si>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</si>
  <si>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</si>
  <si>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</si>
  <si>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</si>
  <si>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</si>
  <si>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</si>
  <si>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</si>
  <si>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</si>
  <si>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</si>
  <si>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</si>
  <si>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</si>
  <si>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</si>
  <si>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</si>
  <si>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</si>
  <si>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</si>
  <si>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</si>
  <si>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</si>
  <si>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</si>
  <si>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</si>
  <si>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</si>
  <si>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</si>
  <si>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</si>
  <si>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</si>
  <si>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</si>
  <si>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</si>
  <si>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</si>
  <si>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</si>
  <si>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</si>
  <si>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</si>
  <si>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</si>
  <si>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</si>
  <si>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</si>
  <si>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</si>
  <si>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</si>
  <si>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</si>
  <si>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</si>
  <si>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</si>
  <si>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</si>
  <si>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</si>
  <si>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</si>
  <si>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</si>
  <si>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</si>
  <si>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</si>
  <si>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</si>
  <si>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</si>
  <si>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</si>
  <si>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</si>
  <si>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</si>
  <si>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</si>
  <si>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</si>
  <si>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</si>
  <si>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</si>
  <si>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</si>
  <si>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</si>
  <si>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</si>
  <si>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</si>
  <si>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</si>
  <si>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</si>
  <si>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</si>
  <si>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</si>
  <si>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</si>
  <si>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</si>
  <si>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</si>
  <si>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</si>
  <si>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</si>
  <si>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</si>
  <si>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</si>
  <si>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</si>
  <si>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</si>
  <si>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</si>
  <si>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</si>
  <si>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</si>
  <si>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</si>
  <si>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</si>
  <si>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</si>
  <si>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</si>
  <si>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</si>
  <si>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</si>
  <si>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</si>
  <si>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</si>
  <si>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</si>
  <si>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</si>
  <si>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</si>
  <si>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</si>
  <si>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</si>
  <si>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</si>
  <si>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</si>
  <si>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</si>
  <si>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</si>
  <si>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</si>
  <si>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</si>
  <si>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</si>
  <si>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</si>
  <si>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</si>
  <si>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</si>
  <si>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</si>
  <si>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</si>
  <si>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</si>
  <si>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</si>
  <si>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</si>
  <si>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</si>
  <si>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</si>
  <si>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</si>
  <si>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</si>
  <si>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</si>
  <si>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</si>
  <si>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</si>
  <si>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</si>
  <si>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</si>
  <si>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</si>
  <si>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</si>
  <si>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</si>
  <si>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</si>
  <si>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</si>
  <si>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</si>
  <si>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</si>
  <si>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</si>
  <si>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</si>
  <si>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</si>
  <si>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</si>
  <si>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</si>
  <si>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</si>
  <si>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</si>
  <si>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</si>
  <si>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</si>
  <si>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</si>
  <si>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</si>
  <si>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</si>
  <si>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</si>
  <si>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</si>
  <si>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</si>
  <si>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</si>
  <si>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</si>
  <si>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</si>
  <si>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</si>
  <si>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</si>
  <si>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</si>
  <si>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</si>
  <si>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</si>
  <si>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</si>
  <si>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</si>
  <si>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</si>
  <si>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</si>
  <si>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</si>
  <si>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</si>
  <si>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</si>
  <si>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</si>
  <si>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</si>
  <si>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</si>
  <si>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</si>
  <si>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</si>
  <si>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</si>
  <si>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</si>
  <si>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</si>
  <si>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</si>
  <si>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</si>
  <si>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</si>
  <si>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</si>
  <si>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</si>
  <si>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</si>
  <si>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</si>
  <si>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</si>
  <si>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</si>
  <si>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</si>
  <si>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</si>
  <si>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</si>
  <si>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</si>
  <si>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</si>
  <si>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</si>
  <si>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</si>
  <si>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</si>
  <si>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</si>
  <si>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</si>
  <si>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</si>
  <si>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</si>
  <si>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</si>
  <si>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</si>
  <si>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</si>
  <si>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</si>
  <si>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</si>
  <si>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</si>
  <si>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</si>
  <si>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</si>
  <si>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</si>
  <si>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</si>
  <si>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</si>
  <si>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</si>
  <si>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</si>
  <si>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</si>
  <si>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</si>
  <si>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</si>
  <si>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</si>
  <si>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</si>
  <si>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</si>
  <si>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</si>
  <si>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</si>
  <si>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</si>
  <si>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</si>
  <si>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</si>
  <si>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</si>
  <si>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</si>
  <si>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</si>
  <si>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</si>
  <si>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</si>
  <si>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</si>
  <si>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</si>
  <si>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</si>
  <si>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</si>
  <si>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</si>
  <si>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</si>
  <si>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</si>
  <si>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</si>
  <si>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</si>
  <si>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</si>
  <si>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</si>
  <si>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</si>
  <si>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</si>
  <si>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</si>
  <si>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</si>
  <si>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</si>
  <si>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</si>
  <si>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</si>
  <si>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</si>
  <si>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</si>
  <si>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</si>
  <si>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</si>
  <si>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</si>
  <si>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</si>
  <si>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</si>
  <si>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</si>
  <si>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</si>
  <si>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</si>
  <si>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</si>
  <si>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</si>
  <si>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</si>
  <si>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</si>
  <si>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</si>
  <si>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</si>
  <si>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</si>
  <si>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</si>
  <si>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</si>
  <si>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</si>
  <si>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</si>
  <si>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</si>
  <si>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</si>
  <si>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</si>
  <si>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</si>
  <si>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</si>
  <si>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</si>
  <si>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</si>
  <si>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</si>
  <si>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</si>
  <si>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</si>
  <si>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</si>
  <si>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</si>
  <si>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</si>
  <si>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</si>
  <si>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</si>
  <si>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</si>
  <si>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</si>
  <si>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</si>
  <si>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</si>
  <si>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</si>
  <si>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</si>
  <si>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</si>
  <si>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</si>
  <si>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</si>
  <si>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</si>
  <si>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</si>
  <si>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</si>
  <si>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</si>
  <si>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</si>
  <si>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</si>
  <si>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</si>
  <si>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</si>
  <si>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</si>
  <si>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</si>
  <si>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</si>
  <si>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</si>
  <si>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</si>
  <si>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</si>
  <si>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</si>
  <si>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</si>
  <si>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</si>
  <si>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</si>
  <si>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</si>
  <si>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</si>
  <si>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</si>
  <si>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</si>
  <si>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</si>
  <si>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</si>
  <si>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</si>
  <si>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</si>
  <si>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</si>
  <si>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</si>
  <si>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</si>
  <si>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</si>
  <si>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</si>
  <si>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</si>
  <si>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</si>
  <si>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</si>
  <si>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</si>
  <si>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</si>
  <si>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</si>
  <si>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</si>
  <si>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</si>
  <si>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</si>
  <si>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</si>
  <si>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</si>
  <si>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</si>
  <si>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</si>
  <si>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</si>
  <si>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</si>
  <si>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</si>
  <si>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</si>
  <si>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</si>
  <si>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</si>
  <si>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</si>
  <si>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</si>
  <si>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</si>
  <si>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</si>
  <si>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</si>
  <si>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</si>
  <si>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</si>
  <si>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</si>
  <si>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</si>
  <si>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</si>
  <si>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</si>
  <si>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</si>
  <si>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</si>
  <si>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</si>
  <si>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</si>
  <si>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</si>
  <si>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</si>
  <si>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</si>
  <si>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</si>
  <si>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</si>
  <si>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</si>
  <si>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</si>
  <si>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</si>
  <si>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</si>
  <si>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</si>
  <si>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</si>
  <si>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</si>
  <si>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</si>
  <si>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</si>
  <si>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</si>
  <si>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</si>
  <si>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</si>
  <si>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</si>
  <si>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</si>
  <si>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</si>
  <si>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</si>
  <si>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</si>
  <si>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</si>
  <si>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</si>
  <si>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</si>
  <si>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</si>
  <si>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</si>
  <si>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</si>
  <si>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</si>
  <si>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</si>
  <si>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</si>
  <si>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</si>
  <si>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</si>
  <si>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</si>
  <si>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</si>
  <si>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</si>
  <si>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</si>
  <si>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</si>
  <si>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</si>
  <si>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</si>
  <si>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</si>
  <si>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</si>
  <si>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</si>
  <si>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</si>
  <si>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</si>
  <si>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</si>
  <si>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</si>
  <si>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</si>
  <si>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</si>
  <si>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</si>
  <si>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</si>
  <si>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</si>
  <si>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</si>
  <si>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</si>
  <si>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</si>
  <si>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</si>
  <si>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</si>
  <si>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</si>
  <si>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</si>
  <si>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</si>
  <si>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</si>
  <si>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</si>
  <si>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</si>
  <si>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</si>
  <si>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</si>
  <si>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</si>
  <si>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</si>
  <si>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</si>
  <si>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</si>
  <si>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</si>
  <si>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</si>
  <si>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</si>
  <si>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</si>
  <si>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</si>
  <si>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</si>
  <si>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</si>
  <si>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</si>
  <si>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</si>
  <si>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</si>
  <si>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</si>
  <si>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</si>
  <si>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</si>
  <si>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</si>
  <si>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</si>
  <si>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</si>
  <si>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</si>
  <si>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</si>
  <si>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</si>
  <si>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</si>
  <si>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</si>
  <si>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</si>
  <si>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</si>
  <si>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</si>
  <si>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</si>
  <si>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</si>
  <si>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</si>
  <si>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</si>
  <si>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</si>
  <si>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</si>
  <si>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</si>
  <si>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</si>
  <si>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</si>
  <si>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</si>
  <si>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</si>
  <si>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</si>
  <si>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</si>
  <si>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</si>
  <si>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</si>
  <si>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</si>
  <si>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</si>
  <si>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</si>
  <si>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</si>
  <si>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</si>
  <si>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</si>
  <si>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</si>
  <si>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</si>
  <si>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</si>
  <si>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</si>
  <si>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</si>
  <si>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</si>
  <si>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</si>
  <si>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</si>
  <si>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</si>
  <si>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</si>
  <si>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</si>
  <si>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</si>
  <si>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</si>
  <si>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</si>
  <si>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</si>
  <si>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</si>
  <si>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</si>
  <si>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</si>
  <si>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</si>
  <si>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</si>
  <si>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</si>
  <si>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</si>
  <si>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</si>
  <si>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</si>
  <si>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</si>
  <si>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</si>
  <si>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</si>
  <si>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</si>
  <si>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</si>
  <si>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</si>
  <si>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</si>
  <si>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</si>
  <si>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</si>
  <si>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</si>
  <si>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</si>
  <si>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</si>
  <si>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</si>
  <si>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</si>
  <si>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</si>
  <si>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</si>
  <si>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</si>
  <si>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</si>
  <si>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</si>
  <si>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</si>
  <si>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</si>
  <si>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</si>
  <si>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</si>
  <si>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</si>
  <si>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</si>
  <si>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</si>
  <si>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</si>
  <si>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</si>
  <si>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</si>
  <si>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</si>
  <si>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</si>
  <si>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</si>
  <si>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</si>
  <si>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</si>
  <si>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</si>
  <si>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</si>
  <si>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</si>
  <si>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</si>
  <si>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</si>
  <si>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</si>
  <si>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</si>
  <si>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</si>
  <si>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</si>
  <si>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</si>
  <si>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</si>
  <si>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</si>
  <si>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</si>
  <si>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</si>
  <si>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</si>
  <si>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</si>
  <si>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</si>
  <si>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</si>
  <si>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</si>
  <si>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</si>
  <si>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</si>
  <si>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</si>
  <si>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</si>
  <si>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</si>
  <si>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</si>
  <si>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</si>
  <si>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</si>
  <si>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</si>
  <si>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</si>
  <si>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</si>
  <si>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</si>
  <si>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</si>
  <si>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</si>
  <si>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</si>
  <si>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</si>
  <si>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</si>
  <si>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</si>
  <si>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</si>
  <si>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</si>
  <si>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</si>
  <si>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</si>
  <si>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</si>
  <si>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</si>
  <si>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</si>
  <si>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</si>
  <si>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</si>
  <si>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</si>
  <si>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</si>
  <si>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</si>
  <si>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</si>
  <si>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</si>
  <si>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</si>
  <si>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</si>
  <si>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</si>
  <si>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</si>
  <si>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</si>
  <si>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</si>
  <si>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</si>
  <si>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</si>
  <si>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</si>
  <si>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</si>
  <si>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</si>
  <si>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</si>
  <si>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</si>
  <si>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</si>
  <si>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</si>
  <si>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</si>
  <si>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</si>
  <si>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</si>
  <si>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</si>
  <si>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</si>
  <si>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</si>
  <si>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</si>
  <si>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</si>
  <si>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</si>
  <si>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</si>
  <si>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</si>
  <si>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</si>
  <si>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</si>
  <si>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</si>
  <si>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</si>
  <si>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</si>
  <si>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</si>
  <si>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</si>
  <si>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</si>
  <si>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</si>
  <si>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</si>
  <si>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</si>
  <si>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</si>
  <si>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</si>
  <si>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</si>
  <si>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</si>
  <si>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</si>
  <si>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</si>
  <si>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</si>
  <si>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</si>
  <si>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</si>
  <si>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</si>
  <si>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</si>
  <si>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</si>
  <si>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</si>
  <si>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</si>
  <si>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</si>
  <si>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</si>
  <si>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</si>
  <si>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</si>
  <si>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</si>
  <si>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</si>
  <si>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</si>
  <si>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</si>
  <si>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</si>
  <si>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</si>
  <si>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</si>
  <si>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</si>
  <si>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</si>
  <si>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</si>
  <si>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</si>
  <si>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</si>
  <si>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</si>
  <si>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</si>
  <si>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</si>
  <si>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</si>
  <si>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</si>
  <si>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</si>
  <si>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</si>
  <si>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</si>
  <si>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</si>
  <si>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</si>
  <si>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</si>
  <si>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</si>
  <si>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</si>
  <si>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</si>
  <si>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</si>
  <si>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</si>
  <si>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</si>
  <si>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</si>
  <si>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</si>
  <si>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</si>
  <si>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</si>
  <si>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</si>
  <si>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</si>
  <si>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</si>
  <si>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</si>
  <si>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</si>
  <si>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</si>
  <si>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</si>
  <si>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</si>
  <si>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</si>
  <si>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</si>
  <si>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</si>
  <si>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</si>
  <si>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</si>
  <si>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</si>
  <si>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</si>
  <si>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</si>
  <si>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</si>
  <si>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</si>
  <si>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</si>
  <si>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</si>
  <si>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</si>
  <si>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</si>
  <si>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</si>
  <si>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</si>
  <si>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</si>
  <si>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</si>
  <si>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</si>
  <si>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</si>
  <si>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</si>
  <si>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</si>
  <si>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</si>
  <si>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</si>
  <si>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</si>
  <si>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</si>
  <si>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</si>
  <si>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</si>
  <si>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</si>
  <si>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</si>
  <si>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</si>
  <si>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</si>
  <si>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</si>
  <si>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</si>
  <si>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</si>
  <si>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</si>
  <si>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</si>
  <si>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</si>
  <si>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</si>
  <si>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</si>
  <si>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</si>
  <si>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</si>
  <si>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</si>
  <si>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</si>
  <si>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</si>
  <si>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</si>
  <si>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</si>
  <si>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</si>
  <si>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</si>
  <si>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</si>
  <si>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</si>
  <si>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</si>
  <si>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</si>
  <si>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</si>
  <si>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</si>
  <si>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</si>
  <si>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</si>
  <si>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</si>
  <si>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</si>
  <si>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</si>
  <si>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</si>
  <si>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</si>
  <si>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</si>
  <si>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</si>
  <si>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</si>
  <si>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</si>
  <si>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</si>
  <si>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</si>
  <si>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</si>
  <si>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</si>
  <si>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</si>
  <si>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</si>
  <si>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</si>
  <si>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</si>
  <si>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</si>
  <si>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</si>
  <si>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</si>
  <si>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</si>
  <si>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</si>
  <si>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</si>
  <si>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</si>
  <si>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</si>
  <si>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</si>
  <si>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</si>
  <si>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</si>
  <si>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</si>
  <si>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</si>
  <si>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</si>
  <si>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</si>
  <si>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</si>
  <si>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</si>
  <si>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</si>
  <si>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</si>
  <si>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</si>
  <si>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</si>
  <si>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</si>
  <si>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</si>
  <si>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</si>
  <si>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</si>
  <si>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</si>
  <si>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</si>
  <si>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</si>
  <si>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</si>
  <si>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</si>
  <si>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</si>
  <si>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</si>
  <si>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</si>
  <si>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</si>
  <si>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</si>
  <si>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</si>
  <si>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</si>
  <si>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</si>
  <si>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</si>
  <si>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</si>
  <si>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</si>
  <si>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</si>
  <si>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</si>
  <si>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</si>
  <si>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</si>
  <si>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</si>
  <si>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</si>
  <si>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</si>
  <si>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</si>
  <si>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</si>
  <si>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</si>
  <si>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</si>
  <si>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</si>
  <si>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</si>
  <si>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</si>
  <si>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</si>
  <si>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</si>
  <si>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</si>
  <si>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</si>
  <si>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</si>
  <si>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</si>
  <si>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</si>
  <si>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</si>
  <si>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</si>
  <si>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</si>
  <si>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</si>
  <si>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</si>
  <si>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</si>
  <si>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</si>
  <si>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</si>
  <si>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</si>
  <si>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</si>
  <si>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</si>
  <si>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</si>
  <si>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</si>
  <si>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</si>
  <si>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</si>
  <si>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</si>
  <si>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</si>
  <si>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</si>
  <si>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</si>
  <si>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</si>
  <si>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</si>
  <si>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</si>
  <si>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</si>
  <si>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</si>
  <si>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</si>
  <si>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</si>
  <si>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</si>
  <si>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</si>
  <si>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</si>
  <si>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</si>
  <si>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</si>
  <si>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</si>
  <si>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</si>
  <si>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</si>
  <si>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</si>
  <si>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</si>
  <si>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</si>
  <si>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</si>
  <si>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</si>
  <si>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</si>
  <si>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</si>
  <si>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</si>
  <si>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</si>
  <si>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</si>
  <si>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</si>
  <si>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</si>
  <si>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</si>
  <si>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</si>
  <si>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</si>
  <si>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</si>
  <si>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</si>
  <si>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</si>
  <si>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</si>
  <si>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</si>
  <si>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</si>
  <si>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</si>
  <si>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</si>
  <si>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</si>
  <si>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</si>
  <si>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</si>
  <si>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</si>
  <si>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</si>
  <si>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</si>
  <si>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</si>
  <si>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</si>
  <si>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</si>
  <si>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</si>
  <si>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</si>
  <si>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</si>
  <si>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</si>
  <si>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</si>
  <si>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</si>
  <si>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</si>
  <si>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</si>
  <si>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</si>
  <si>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</si>
  <si>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</si>
  <si>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</si>
  <si>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</si>
  <si>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</si>
  <si>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</si>
  <si>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</si>
  <si>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</si>
  <si>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</si>
  <si>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</si>
  <si>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</si>
  <si>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</si>
  <si>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</si>
  <si>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</si>
  <si>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</si>
  <si>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</si>
  <si>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</si>
  <si>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</si>
  <si>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</si>
  <si>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</si>
  <si>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</si>
  <si>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</si>
  <si>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</si>
  <si>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</si>
  <si>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</si>
  <si>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</si>
  <si>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</si>
  <si>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</si>
  <si>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</si>
  <si>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</si>
  <si>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</si>
  <si>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</si>
  <si>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</si>
  <si>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</si>
  <si>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</si>
  <si>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</si>
  <si>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</si>
  <si>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</si>
  <si>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</si>
  <si>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</si>
  <si>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</si>
  <si>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</si>
  <si>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</si>
  <si>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</si>
  <si>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</si>
  <si>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</si>
  <si>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</si>
  <si>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</si>
  <si>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</si>
  <si>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</si>
  <si>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</si>
  <si>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</si>
  <si>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</si>
  <si>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</si>
  <si>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</si>
  <si>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</si>
  <si>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</si>
  <si>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</si>
  <si>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</si>
  <si>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</si>
  <si>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</si>
  <si>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</si>
  <si>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</si>
  <si>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</si>
  <si>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</si>
  <si>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</si>
  <si>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</si>
  <si>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</si>
  <si>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</si>
  <si>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</si>
  <si>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</si>
  <si>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</si>
  <si>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</si>
  <si>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</si>
  <si>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</si>
  <si>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</si>
  <si>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</si>
  <si>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</si>
  <si>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</si>
  <si>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</si>
  <si>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</si>
  <si>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</si>
  <si>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</si>
  <si>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</si>
  <si>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</si>
  <si>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</si>
  <si>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</si>
  <si>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</si>
  <si>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</si>
  <si>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</si>
  <si>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</si>
  <si>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</si>
  <si>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</si>
  <si>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</si>
  <si>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</si>
  <si>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</si>
  <si>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</si>
  <si>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</si>
  <si>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</si>
  <si>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</si>
  <si>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</si>
  <si>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</si>
  <si>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</si>
  <si>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</si>
  <si>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</si>
  <si>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</si>
  <si>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</si>
  <si>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</si>
  <si>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</si>
  <si>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</si>
  <si>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</si>
  <si>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</si>
  <si>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</si>
  <si>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</si>
  <si>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</si>
  <si>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</si>
  <si>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</si>
  <si>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</si>
  <si>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</si>
  <si>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</si>
  <si>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</si>
  <si>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</si>
  <si>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</si>
  <si>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</si>
  <si>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</si>
  <si>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</si>
  <si>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</si>
  <si>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</si>
  <si>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</si>
  <si>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</si>
  <si>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</si>
  <si>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</si>
  <si>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</si>
  <si>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</si>
  <si>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</si>
  <si>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</si>
  <si>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</si>
  <si>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</si>
  <si>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</si>
  <si>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</si>
  <si>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</si>
  <si>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</si>
  <si>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</si>
  <si>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</si>
  <si>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</si>
  <si>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</si>
  <si>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</si>
  <si>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</si>
  <si>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</si>
  <si>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</si>
  <si>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</si>
  <si>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</si>
  <si>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</si>
  <si>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</si>
  <si>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</si>
  <si>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</si>
  <si>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</si>
  <si>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</si>
  <si>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</si>
  <si>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</si>
  <si>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</si>
  <si>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</si>
  <si>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</si>
  <si>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</si>
  <si>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</si>
  <si>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</si>
  <si>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</si>
  <si>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</si>
  <si>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</si>
  <si>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</si>
  <si>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</si>
  <si>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</si>
  <si>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</si>
  <si>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</si>
  <si>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</si>
  <si>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</si>
  <si>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</si>
  <si>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</si>
  <si>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</si>
  <si>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</si>
  <si>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</si>
  <si>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</si>
  <si>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</si>
  <si>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</si>
  <si>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</si>
  <si>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</si>
  <si>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</si>
  <si>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</si>
  <si>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</si>
  <si>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</si>
  <si>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</si>
  <si>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</si>
  <si>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</si>
  <si>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</si>
  <si>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</si>
  <si>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</si>
  <si>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</si>
  <si>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</si>
  <si>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</si>
  <si>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</si>
  <si>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</si>
  <si>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</si>
  <si>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</si>
  <si>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</si>
  <si>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</si>
  <si>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</si>
  <si>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</si>
  <si>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</si>
  <si>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</si>
  <si>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</si>
  <si>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</si>
  <si>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</si>
  <si>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</si>
  <si>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</si>
  <si>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</si>
  <si>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</si>
  <si>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</si>
  <si>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</si>
  <si>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</si>
  <si>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</si>
  <si>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</si>
  <si>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</si>
  <si>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</si>
  <si>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</si>
  <si>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</si>
  <si>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</si>
  <si>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</si>
  <si>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</si>
  <si>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</si>
  <si>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</si>
  <si>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</si>
  <si>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</si>
  <si>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</si>
  <si>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</si>
  <si>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</si>
  <si>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</si>
  <si>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</si>
  <si>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</si>
  <si>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</si>
  <si>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</si>
  <si>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</si>
  <si>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</si>
  <si>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</si>
  <si>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</si>
  <si>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</si>
  <si>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</si>
  <si>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</si>
  <si>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</si>
  <si>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</si>
  <si>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</si>
  <si>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</si>
  <si>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</si>
  <si>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</si>
  <si>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</si>
  <si>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</si>
  <si>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</si>
  <si>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</si>
  <si>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</si>
  <si>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</si>
  <si>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</si>
  <si>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</si>
  <si>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</si>
  <si>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</si>
  <si>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</si>
  <si>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</si>
  <si>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</si>
  <si>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</si>
  <si>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</si>
  <si>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</si>
  <si>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</si>
  <si>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</si>
  <si>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</si>
  <si>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</si>
  <si>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</si>
  <si>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</si>
  <si>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</si>
  <si>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</si>
  <si>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</si>
  <si>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</si>
  <si>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</si>
  <si>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</si>
  <si>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</si>
  <si>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</si>
  <si>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</si>
  <si>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</si>
  <si>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</si>
  <si>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</si>
  <si>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</si>
  <si>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</si>
  <si>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</si>
  <si>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</si>
  <si>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</si>
  <si>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</si>
  <si>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</si>
  <si>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</si>
  <si>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</si>
  <si>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</si>
  <si>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</si>
  <si>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</si>
  <si>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</si>
  <si>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</si>
  <si>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</si>
  <si>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</si>
  <si>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</si>
  <si>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</si>
  <si>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</si>
  <si>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</si>
  <si>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</si>
  <si>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</si>
  <si>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</si>
  <si>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</si>
  <si>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</si>
  <si>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</si>
  <si>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</si>
  <si>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</si>
  <si>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</si>
  <si>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</si>
  <si>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</si>
  <si>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</si>
  <si>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</si>
  <si>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</si>
  <si>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</si>
  <si>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</si>
  <si>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</si>
  <si>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</si>
  <si>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</si>
  <si>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</si>
  <si>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</si>
  <si>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</si>
  <si>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</si>
  <si>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</si>
  <si>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</si>
  <si>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</si>
  <si>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</si>
  <si>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</si>
  <si>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</si>
  <si>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</si>
  <si>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</si>
  <si>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</si>
  <si>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</si>
  <si>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</si>
  <si>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</si>
  <si>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</si>
  <si>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</si>
  <si>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</si>
  <si>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</si>
  <si>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</si>
  <si>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</si>
  <si>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</si>
  <si>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</si>
  <si>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</si>
  <si>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</si>
  <si>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</si>
  <si>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</si>
  <si>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</si>
  <si>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</si>
  <si>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</si>
  <si>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</si>
  <si>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</si>
  <si>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</si>
  <si>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</si>
  <si>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</si>
  <si>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</si>
  <si>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</si>
  <si>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</si>
  <si>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</si>
  <si>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</si>
  <si>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</si>
  <si>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</si>
  <si>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</si>
  <si>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</si>
  <si>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</si>
  <si>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</si>
  <si>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</si>
  <si>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</si>
  <si>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</si>
  <si>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</si>
  <si>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</si>
  <si>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</si>
  <si>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</si>
  <si>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</si>
  <si>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</si>
  <si>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</si>
  <si>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</si>
  <si>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</si>
  <si>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</si>
  <si>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</si>
  <si>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</si>
  <si>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</si>
  <si>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</si>
  <si>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</si>
  <si>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</si>
  <si>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</si>
  <si>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</si>
  <si>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</si>
  <si>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</si>
  <si>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</si>
  <si>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</si>
  <si>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</si>
  <si>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</si>
  <si>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</si>
  <si>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</si>
  <si>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</si>
  <si>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</si>
  <si>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</si>
  <si>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</si>
  <si>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</si>
  <si>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</si>
  <si>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</si>
  <si>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</si>
  <si>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</si>
  <si>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</si>
  <si>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</si>
  <si>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</si>
  <si>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</si>
  <si>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</si>
  <si>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</si>
  <si>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</si>
  <si>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</si>
  <si>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</si>
  <si>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</si>
  <si>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</si>
  <si>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</si>
  <si>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</si>
  <si>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</si>
  <si>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</si>
  <si>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</si>
  <si>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</si>
  <si>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</si>
  <si>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</si>
  <si>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</si>
  <si>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</si>
  <si>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</si>
  <si>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</si>
  <si>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</si>
  <si>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</si>
  <si>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</si>
  <si>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</si>
  <si>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</si>
  <si>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</si>
  <si>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</si>
  <si>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</si>
  <si>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</si>
  <si>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</si>
  <si>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</si>
  <si>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</si>
  <si>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</si>
  <si>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</si>
  <si>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</si>
  <si>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</si>
  <si>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</si>
  <si>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</si>
  <si>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</si>
  <si>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</si>
  <si>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</si>
  <si>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</si>
  <si>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</si>
  <si>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</si>
  <si>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</si>
  <si>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</si>
  <si>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</si>
  <si>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</si>
  <si>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</si>
  <si>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</si>
  <si>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</si>
  <si>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</si>
  <si>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</si>
  <si>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</si>
  <si>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</si>
  <si>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</si>
  <si>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</si>
  <si>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</si>
  <si>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</si>
  <si>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</si>
  <si>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</si>
  <si>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</si>
  <si>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</si>
  <si>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</si>
  <si>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</si>
  <si>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</si>
  <si>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</si>
  <si>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</si>
  <si>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</si>
  <si>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</si>
  <si>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</si>
  <si>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</si>
  <si>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</si>
  <si>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</si>
  <si>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</si>
  <si>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</si>
  <si>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</si>
  <si>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</si>
  <si>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</si>
  <si>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</si>
  <si>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</si>
  <si>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</si>
  <si>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</si>
  <si>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</si>
  <si>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</si>
  <si>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</si>
  <si>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</si>
  <si>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</si>
  <si>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</si>
  <si>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</si>
  <si>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</si>
  <si>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</si>
  <si>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</si>
  <si>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</si>
  <si>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</si>
  <si>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</si>
  <si>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</si>
  <si>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</si>
  <si>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</si>
  <si>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</si>
  <si>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</si>
  <si>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</si>
  <si>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</si>
  <si>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</si>
  <si>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</si>
  <si>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</si>
  <si>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</si>
  <si>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</si>
  <si>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</si>
  <si>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</si>
  <si>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</si>
  <si>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</si>
  <si>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</si>
  <si>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</si>
  <si>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</si>
  <si>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</si>
  <si>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</si>
  <si>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</si>
  <si>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</si>
  <si>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</si>
  <si>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</si>
  <si>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</si>
  <si>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</si>
  <si>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</si>
  <si>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</si>
  <si>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</si>
  <si>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</si>
  <si>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</si>
  <si>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</si>
  <si>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</si>
  <si>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</si>
  <si>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</si>
  <si>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</si>
  <si>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</si>
  <si>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</si>
  <si>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</si>
  <si>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</si>
  <si>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</si>
  <si>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</si>
  <si>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</si>
  <si>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</si>
  <si>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</si>
  <si>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</si>
  <si>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</si>
  <si>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</si>
  <si>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</si>
  <si>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</si>
  <si>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</si>
  <si>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</si>
  <si>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</si>
  <si>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</si>
  <si>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</si>
  <si>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</si>
  <si>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</si>
  <si>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</si>
  <si>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</si>
  <si>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</si>
  <si>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</si>
  <si>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</si>
  <si>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</si>
  <si>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</si>
  <si>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</si>
  <si>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</si>
  <si>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</si>
  <si>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</si>
  <si>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</si>
  <si>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</si>
  <si>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</si>
  <si>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</si>
  <si>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</si>
  <si>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</si>
  <si>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</si>
  <si>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</si>
  <si>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</si>
  <si>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</si>
  <si>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</si>
  <si>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</si>
  <si>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</si>
  <si>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</si>
  <si>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</si>
  <si>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</si>
  <si>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</si>
  <si>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</si>
  <si>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</si>
  <si>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</si>
  <si>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</si>
  <si>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</si>
  <si>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</si>
  <si>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</si>
  <si>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</si>
  <si>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</si>
  <si>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</si>
  <si>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</si>
  <si>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</si>
  <si>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</si>
  <si>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</si>
  <si>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</si>
  <si>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</si>
  <si>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</si>
  <si>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</si>
  <si>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</si>
  <si>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</si>
  <si>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</si>
  <si>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</si>
  <si>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</si>
  <si>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</si>
  <si>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</si>
  <si>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</si>
  <si>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</si>
  <si>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</si>
  <si>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</si>
  <si>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</si>
  <si>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</si>
  <si>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</si>
  <si>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</si>
  <si>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</si>
  <si>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</si>
  <si>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</si>
  <si>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</si>
  <si>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</si>
  <si>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</si>
  <si>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</si>
  <si>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</si>
  <si>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</si>
  <si>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</si>
  <si>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</si>
  <si>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</si>
  <si>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</si>
  <si>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</si>
  <si>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</si>
  <si>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</si>
  <si>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</si>
  <si>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</si>
  <si>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</si>
  <si>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</si>
  <si>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</si>
  <si>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</si>
  <si>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</si>
  <si>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</si>
  <si>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</si>
  <si>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</si>
  <si>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</si>
  <si>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</si>
  <si>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</si>
  <si>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</si>
  <si>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</si>
  <si>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</si>
  <si>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</si>
  <si>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</si>
  <si>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</si>
  <si>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</si>
  <si>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</si>
  <si>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</si>
  <si>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</si>
  <si>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</si>
  <si>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</si>
  <si>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</si>
  <si>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</si>
  <si>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</si>
  <si>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</si>
  <si>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</si>
  <si>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</si>
  <si>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</si>
  <si>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</si>
  <si>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</si>
  <si>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</si>
  <si>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</si>
  <si>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</si>
  <si>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</si>
  <si>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</si>
  <si>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</si>
  <si>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</si>
  <si>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</si>
  <si>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</si>
  <si>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</si>
  <si>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</si>
  <si>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</si>
  <si>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</si>
  <si>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</si>
  <si>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</si>
  <si>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</si>
  <si>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</si>
  <si>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</si>
  <si>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</si>
  <si>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</si>
  <si>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</si>
  <si>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</si>
  <si>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</si>
  <si>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</si>
  <si>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</si>
  <si>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</si>
  <si>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</si>
  <si>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</si>
  <si>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</si>
  <si>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</si>
  <si>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</si>
  <si>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</si>
  <si>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</si>
  <si>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</si>
  <si>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</si>
  <si>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</si>
  <si>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</si>
  <si>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</si>
  <si>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</si>
  <si>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</si>
  <si>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</si>
  <si>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</si>
  <si>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</si>
  <si>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</si>
  <si>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</si>
  <si>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</si>
  <si>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</si>
  <si>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</si>
  <si>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</si>
  <si>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</si>
  <si>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</si>
  <si>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</si>
  <si>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</si>
  <si>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</si>
  <si>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</si>
  <si>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</si>
  <si>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</si>
  <si>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</si>
  <si>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</si>
  <si>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</si>
  <si>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</si>
  <si>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</si>
  <si>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</si>
  <si>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</si>
  <si>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</si>
  <si>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</si>
  <si>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</si>
  <si>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</si>
  <si>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</si>
  <si>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</si>
  <si>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</si>
  <si>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</si>
  <si>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</si>
  <si>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</si>
  <si>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</si>
  <si>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</si>
  <si>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</si>
  <si>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</si>
  <si>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</si>
  <si>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</si>
  <si>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</si>
  <si>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</si>
  <si>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</si>
  <si>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</si>
  <si>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</si>
  <si>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</si>
  <si>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</si>
  <si>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</si>
  <si>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</si>
  <si>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</si>
  <si>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</si>
  <si>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</si>
  <si>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</si>
  <si>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</si>
  <si>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</si>
  <si>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</si>
  <si>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</si>
  <si>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</si>
  <si>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</si>
  <si>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</si>
  <si>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</si>
  <si>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</si>
  <si>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</si>
  <si>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</si>
  <si>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</si>
  <si>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</si>
  <si>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</si>
  <si>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</si>
  <si>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</si>
  <si>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</si>
  <si>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</si>
  <si>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</si>
  <si>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</si>
  <si>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</si>
  <si>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</si>
  <si>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</si>
  <si>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</si>
  <si>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</si>
  <si>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</si>
  <si>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</si>
  <si>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</si>
  <si>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</si>
  <si>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</si>
  <si>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</si>
  <si>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</si>
  <si>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</si>
  <si>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</si>
  <si>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</si>
  <si>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</si>
  <si>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</si>
  <si>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</si>
  <si>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</si>
  <si>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</si>
  <si>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</si>
  <si>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</si>
  <si>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</si>
  <si>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</si>
  <si>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</si>
  <si>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</si>
  <si>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</si>
  <si>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</si>
  <si>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</si>
  <si>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</si>
  <si>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</si>
  <si>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</si>
  <si>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</si>
  <si>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</si>
  <si>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</si>
  <si>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</si>
  <si>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</si>
  <si>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</si>
  <si>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</si>
  <si>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</si>
  <si>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</si>
  <si>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</si>
  <si>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</si>
  <si>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</si>
  <si>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</si>
  <si>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</si>
  <si>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</si>
  <si>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</si>
  <si>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</si>
  <si>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</si>
  <si>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</si>
  <si>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</si>
  <si>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</si>
  <si>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</si>
  <si>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</si>
  <si>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</si>
  <si>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</si>
  <si>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</si>
  <si>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</si>
  <si>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</si>
  <si>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</si>
  <si>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</si>
  <si>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</si>
  <si>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</si>
  <si>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</si>
  <si>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</si>
  <si>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</si>
  <si>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</si>
  <si>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</si>
  <si>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</si>
  <si>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</si>
  <si>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</si>
  <si>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</si>
  <si>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</si>
  <si>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</si>
  <si>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</si>
  <si>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</si>
  <si>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</si>
  <si>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</si>
  <si>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</si>
  <si>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</si>
  <si>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</si>
  <si>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</si>
  <si>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</si>
  <si>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</si>
  <si>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</si>
  <si>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</si>
  <si>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</si>
  <si>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</si>
  <si>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</si>
  <si>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</si>
  <si>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</si>
  <si>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</si>
  <si>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</si>
  <si>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</si>
  <si>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</si>
  <si>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</si>
  <si>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</si>
  <si>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</si>
  <si>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</si>
  <si>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</si>
  <si>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</si>
  <si>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</si>
  <si>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</si>
  <si>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</si>
  <si>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</si>
  <si>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</si>
  <si>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</si>
  <si>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</si>
  <si>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</si>
  <si>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</si>
  <si>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</si>
  <si>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</si>
  <si>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</si>
  <si>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</si>
  <si>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</si>
  <si>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</si>
  <si>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</si>
  <si>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</si>
  <si>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</si>
  <si>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</si>
  <si>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</si>
  <si>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</si>
  <si>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</si>
  <si>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</si>
  <si>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</si>
  <si>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</si>
  <si>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</si>
  <si>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</si>
  <si>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</si>
  <si>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</si>
  <si>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</si>
  <si>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</si>
  <si>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</si>
  <si>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</si>
  <si>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</si>
  <si>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</si>
  <si>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</si>
  <si>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</si>
  <si>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</si>
  <si>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</si>
  <si>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</si>
  <si>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</si>
  <si>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</si>
  <si>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</si>
  <si>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</si>
  <si>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</si>
  <si>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</si>
  <si>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</si>
  <si>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</si>
  <si>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</si>
  <si>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</si>
  <si>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</si>
  <si>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</si>
  <si>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</si>
  <si>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</si>
  <si>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</si>
  <si>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</si>
  <si>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</si>
  <si>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</si>
  <si>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</si>
  <si>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</si>
  <si>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</si>
  <si>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</si>
  <si>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</si>
  <si>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</si>
  <si>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</si>
  <si>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</si>
  <si>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</si>
  <si>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</si>
  <si>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</si>
  <si>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</si>
  <si>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</si>
  <si>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</si>
  <si>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</si>
  <si>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</si>
  <si>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</si>
  <si>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</si>
  <si>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</si>
  <si>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</si>
  <si>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</si>
  <si>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</si>
  <si>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</si>
  <si>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</si>
  <si>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</si>
  <si>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</si>
  <si>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</si>
  <si>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</si>
  <si>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</si>
  <si>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</si>
  <si>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</si>
  <si>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</si>
  <si>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</si>
  <si>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</si>
  <si>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</si>
  <si>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</si>
  <si>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</si>
  <si>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</si>
  <si>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</si>
  <si>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</si>
  <si>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</si>
  <si>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</si>
  <si>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</si>
  <si>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</si>
  <si>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</si>
  <si>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</si>
  <si>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</si>
  <si>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</si>
  <si>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</si>
  <si>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</si>
  <si>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</si>
  <si>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</si>
  <si>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</si>
  <si>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</si>
  <si>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</si>
  <si>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</si>
  <si>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</si>
  <si>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</si>
  <si>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</si>
  <si>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</si>
  <si>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</si>
  <si>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</si>
  <si>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</si>
  <si>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</si>
  <si>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</si>
  <si>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</si>
  <si>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</si>
  <si>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</si>
  <si>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</si>
  <si>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</si>
  <si>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</si>
  <si>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</si>
  <si>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</si>
  <si>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</si>
  <si>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</si>
  <si>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</si>
  <si>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</si>
  <si>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</si>
  <si>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</si>
  <si>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</si>
  <si>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</si>
  <si>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</si>
  <si>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</si>
  <si>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</si>
  <si>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</si>
  <si>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</si>
  <si>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</si>
  <si>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</si>
  <si>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</si>
  <si>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</si>
  <si>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</si>
  <si>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</si>
  <si>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</si>
  <si>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</si>
  <si>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</si>
  <si>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</si>
  <si>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</si>
  <si>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</si>
  <si>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</si>
  <si>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</si>
  <si>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</si>
  <si>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</si>
  <si>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</si>
  <si>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</si>
  <si>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</si>
  <si>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</si>
  <si>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</si>
  <si>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</si>
  <si>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</si>
  <si>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</si>
  <si>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</si>
  <si>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</si>
  <si>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</si>
  <si>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</si>
  <si>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</si>
  <si>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</si>
  <si>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</si>
  <si>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</si>
  <si>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</si>
  <si>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</si>
  <si>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</si>
  <si>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</si>
  <si>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</si>
  <si>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</si>
  <si>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</si>
  <si>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</si>
  <si>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</si>
  <si>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</si>
  <si>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</si>
  <si>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</si>
  <si>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</si>
  <si>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</si>
  <si>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</si>
  <si>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</si>
  <si>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</si>
  <si>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</si>
  <si>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</si>
  <si>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</si>
  <si>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</si>
  <si>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</si>
  <si>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</si>
  <si>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</si>
  <si>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</si>
  <si>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</si>
  <si>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</si>
  <si>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</si>
  <si>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</si>
  <si>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</si>
  <si>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</si>
  <si>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</si>
  <si>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</si>
  <si>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</si>
  <si>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</si>
  <si>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</si>
  <si>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</si>
  <si>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</si>
  <si>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</si>
  <si>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</si>
  <si>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</si>
  <si>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</si>
  <si>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</si>
  <si>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</si>
  <si>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</si>
  <si>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</si>
  <si>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</si>
  <si>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</si>
  <si>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</si>
  <si>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</si>
  <si>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</si>
  <si>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</si>
  <si>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</si>
  <si>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</si>
  <si>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</si>
  <si>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</si>
  <si>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</si>
  <si>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</si>
  <si>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</si>
  <si>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</si>
  <si>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</si>
  <si>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</si>
  <si>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</si>
  <si>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</si>
  <si>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</si>
  <si>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</si>
  <si>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</si>
  <si>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</si>
  <si>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</si>
  <si>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</si>
  <si>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</si>
  <si>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</si>
  <si>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</si>
  <si>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</si>
  <si>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</si>
  <si>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</si>
  <si>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</si>
  <si>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</si>
  <si>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</si>
  <si>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</si>
  <si>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</si>
  <si>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</si>
  <si>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</si>
  <si>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</si>
  <si>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</si>
  <si>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</si>
  <si>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</si>
  <si>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</si>
  <si>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</si>
  <si>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</si>
  <si>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</si>
  <si>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</si>
  <si>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</si>
  <si>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</si>
  <si>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</si>
  <si>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</si>
  <si>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</si>
  <si>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</si>
  <si>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</si>
  <si>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</si>
  <si>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</si>
  <si>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</si>
  <si>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</si>
  <si>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</si>
  <si>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</si>
  <si>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</si>
  <si>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</si>
  <si>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</si>
  <si>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</si>
  <si>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</si>
  <si>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</si>
  <si>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</si>
  <si>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</si>
  <si>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</si>
  <si>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</si>
  <si>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</si>
  <si>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</si>
  <si>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</si>
  <si>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</si>
  <si>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</si>
  <si>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</si>
  <si>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</si>
  <si>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</si>
  <si>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</si>
  <si>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</si>
  <si>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</si>
  <si>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</si>
  <si>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</si>
  <si>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</si>
  <si>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</si>
  <si>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</si>
  <si>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</si>
  <si>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</si>
  <si>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</si>
  <si>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</si>
  <si>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</si>
  <si>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</si>
  <si>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</si>
  <si>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</si>
  <si>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</si>
  <si>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</si>
  <si>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</si>
  <si>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</si>
  <si>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</si>
  <si>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</si>
  <si>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</si>
  <si>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</si>
  <si>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</si>
  <si>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</si>
  <si>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</si>
  <si>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</si>
  <si>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</si>
  <si>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</si>
  <si>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</si>
  <si>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</si>
  <si>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</si>
  <si>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</si>
  <si>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</si>
  <si>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</si>
  <si>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</si>
  <si>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</si>
  <si>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</si>
  <si>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</si>
  <si>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</si>
  <si>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</si>
  <si>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</si>
  <si>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</si>
  <si>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</si>
  <si>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</si>
  <si>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</si>
  <si>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</si>
  <si>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</si>
  <si>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</si>
  <si>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</si>
  <si>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</si>
  <si>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</si>
  <si>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</si>
  <si>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</si>
  <si>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</si>
  <si>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</si>
  <si>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</si>
  <si>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</si>
  <si>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</si>
  <si>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</si>
  <si>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</si>
  <si>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</si>
  <si>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</si>
  <si>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</si>
  <si>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</si>
  <si>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</si>
  <si>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</si>
  <si>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</si>
  <si>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</si>
  <si>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</si>
  <si>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</si>
  <si>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</si>
  <si>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</si>
  <si>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</si>
  <si>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</si>
  <si>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</si>
  <si>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</si>
  <si>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</si>
  <si>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</si>
  <si>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</si>
  <si>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</si>
  <si>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</si>
  <si>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</si>
  <si>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</si>
  <si>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</si>
  <si>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</si>
  <si>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</si>
  <si>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</si>
  <si>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</si>
  <si>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</si>
  <si>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</si>
  <si>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</si>
  <si>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</si>
  <si>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</si>
  <si>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</si>
  <si>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</si>
  <si>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</si>
  <si>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</si>
  <si>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</si>
  <si>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</si>
  <si>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</si>
  <si>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</si>
  <si>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</si>
  <si>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</si>
  <si>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</si>
  <si>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</si>
  <si>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</si>
  <si>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</si>
  <si>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</si>
  <si>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</si>
  <si>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</si>
  <si>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</si>
  <si>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</si>
  <si>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</si>
  <si>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</si>
  <si>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</si>
  <si>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</si>
  <si>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</si>
  <si>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</si>
  <si>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</si>
  <si>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</si>
  <si>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</si>
  <si>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</si>
  <si>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</si>
  <si>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</si>
  <si>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</si>
  <si>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</si>
  <si>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</si>
  <si>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</si>
  <si>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</si>
  <si>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</si>
  <si>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</si>
  <si>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</si>
  <si>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</si>
  <si>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</si>
  <si>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</si>
  <si>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</si>
  <si>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</si>
  <si>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</si>
  <si>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</si>
  <si>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</si>
  <si>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</si>
  <si>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</si>
  <si>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</si>
  <si>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</si>
  <si>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</si>
  <si>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</si>
  <si>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</si>
  <si>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</si>
  <si>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</si>
  <si>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</si>
  <si>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</si>
  <si>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</si>
  <si>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</si>
  <si>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</si>
  <si>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</si>
  <si>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</si>
  <si>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</si>
  <si>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</si>
  <si>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</si>
  <si>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</si>
  <si>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</si>
  <si>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</si>
  <si>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</si>
  <si>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</si>
  <si>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</si>
  <si>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</si>
  <si>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</si>
  <si>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</si>
  <si>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</si>
  <si>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</si>
  <si>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</si>
  <si>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</si>
  <si>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</si>
  <si>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</si>
  <si>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</si>
  <si>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</si>
  <si>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</si>
  <si>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</si>
  <si>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</si>
  <si>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</si>
  <si>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</si>
  <si>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</si>
  <si>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</si>
  <si>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</si>
  <si>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</si>
  <si>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</si>
  <si>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</si>
  <si>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</si>
  <si>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</si>
  <si>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</si>
  <si>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</si>
  <si>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</si>
  <si>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</si>
  <si>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</si>
  <si>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</si>
  <si>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</si>
  <si>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</si>
  <si>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</si>
  <si>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</si>
  <si>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</si>
  <si>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</si>
  <si>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</si>
  <si>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</si>
  <si>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</si>
  <si>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</si>
  <si>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</si>
  <si>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</si>
  <si>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</si>
  <si>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</si>
  <si>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</si>
  <si>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</si>
  <si>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</si>
  <si>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</si>
  <si>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</si>
  <si>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</si>
  <si>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</si>
  <si>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</si>
  <si>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</si>
  <si>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</si>
  <si>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</si>
  <si>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</si>
  <si>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</si>
  <si>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</si>
  <si>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</si>
  <si>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</si>
  <si>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</si>
  <si>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</si>
  <si>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</si>
  <si>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</si>
  <si>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</si>
  <si>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</si>
  <si>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</si>
  <si>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</si>
  <si>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</si>
  <si>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</si>
  <si>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</si>
  <si>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</si>
  <si>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</si>
  <si>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</si>
  <si>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</si>
  <si>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</si>
  <si>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</si>
  <si>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</si>
  <si>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</si>
  <si>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</si>
  <si>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</si>
  <si>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</si>
  <si>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</si>
  <si>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</si>
  <si>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</si>
  <si>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</si>
  <si>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</si>
  <si>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</si>
  <si>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</si>
  <si>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</si>
  <si>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</si>
  <si>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</si>
  <si>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</si>
  <si>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</si>
  <si>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</si>
  <si>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</si>
  <si>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</si>
  <si>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</si>
  <si>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</si>
  <si>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</si>
  <si>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</si>
  <si>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</si>
  <si>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</si>
  <si>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</si>
  <si>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</si>
  <si>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</si>
  <si>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</si>
  <si>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</si>
  <si>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</si>
  <si>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</si>
  <si>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</si>
  <si>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</si>
  <si>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</si>
  <si>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</si>
  <si>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</si>
  <si>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</si>
  <si>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</si>
  <si>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</si>
  <si>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</si>
  <si>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</si>
  <si>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</si>
  <si>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</si>
  <si>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</si>
  <si>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</si>
  <si>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</si>
  <si>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</si>
  <si>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</si>
  <si>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</si>
  <si>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</si>
  <si>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</si>
  <si>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</si>
  <si>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</si>
  <si>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</si>
  <si>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</si>
  <si>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</si>
  <si>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</si>
  <si>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</si>
  <si>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</si>
  <si>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</si>
  <si>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</si>
  <si>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</si>
  <si>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</si>
  <si>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</si>
  <si>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</si>
  <si>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</si>
  <si>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</si>
  <si>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</si>
  <si>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</si>
  <si>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</si>
  <si>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</si>
  <si>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</si>
  <si>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</si>
  <si>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</si>
  <si>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</si>
  <si>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</si>
  <si>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</si>
  <si>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</si>
  <si>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</si>
  <si>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</si>
  <si>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</si>
  <si>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</si>
  <si>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</si>
  <si>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</si>
  <si>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</si>
  <si>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</si>
  <si>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</si>
  <si>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</si>
  <si>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</si>
  <si>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</si>
  <si>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</si>
  <si>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</si>
  <si>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</si>
  <si>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</si>
  <si>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</si>
  <si>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</si>
  <si>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</si>
  <si>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</si>
  <si>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</si>
  <si>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</si>
  <si>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</si>
  <si>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</si>
  <si>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</si>
  <si>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</si>
  <si>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</si>
  <si>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</si>
  <si>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</si>
  <si>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</si>
  <si>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</si>
  <si>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</si>
  <si>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</si>
  <si>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</si>
  <si>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</si>
  <si>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</si>
  <si>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</si>
  <si>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</si>
  <si>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</si>
  <si>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</si>
  <si>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</si>
  <si>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</si>
  <si>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</si>
  <si>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</si>
  <si>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</si>
  <si>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</si>
  <si>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</si>
  <si>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</si>
  <si>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</si>
  <si>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</si>
  <si>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</si>
  <si>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</si>
  <si>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</si>
  <si>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</si>
  <si>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</si>
  <si>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</si>
  <si>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</si>
  <si>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</si>
  <si>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</si>
  <si>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</si>
  <si>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</si>
  <si>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</si>
  <si>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</si>
  <si>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</si>
  <si>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</si>
  <si>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</si>
  <si>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</si>
  <si>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</si>
  <si>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</si>
  <si>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</si>
  <si>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</si>
  <si>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</si>
  <si>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</si>
  <si>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</si>
  <si>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</si>
  <si>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</si>
  <si>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</si>
  <si>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</si>
  <si>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</si>
  <si>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</si>
  <si>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</si>
  <si>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</si>
  <si>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</si>
  <si>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</si>
  <si>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</si>
  <si>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</si>
  <si>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</si>
  <si>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</si>
  <si>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</si>
  <si>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</si>
  <si>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</si>
  <si>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</si>
  <si>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</si>
  <si>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</si>
  <si>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</si>
  <si>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</si>
  <si>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</si>
  <si>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</si>
  <si>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</si>
  <si>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</si>
  <si>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</si>
  <si>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</si>
  <si>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</si>
  <si>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</si>
  <si>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</si>
  <si>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</si>
  <si>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</si>
  <si>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</si>
  <si>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</si>
  <si>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</si>
  <si>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</si>
  <si>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</si>
  <si>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</si>
  <si>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</si>
  <si>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</si>
  <si>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</si>
  <si>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</si>
  <si>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</si>
  <si>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</si>
  <si>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</si>
  <si>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</si>
  <si>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</si>
  <si>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</si>
  <si>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</si>
  <si>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</si>
  <si>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</si>
  <si>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</si>
  <si>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</si>
  <si>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</si>
  <si>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</si>
  <si>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</si>
  <si>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</si>
  <si>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</si>
  <si>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</si>
  <si>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</si>
  <si>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</si>
  <si>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</si>
  <si>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</si>
  <si>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</si>
  <si>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</si>
  <si>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</si>
  <si>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</si>
  <si>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</si>
  <si>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</si>
  <si>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</si>
  <si>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</si>
  <si>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</si>
  <si>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</si>
  <si>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</si>
  <si>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</si>
  <si>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</si>
  <si>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</si>
  <si>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</si>
  <si>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</si>
  <si>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</si>
  <si>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</si>
  <si>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</si>
  <si>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</si>
  <si>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</si>
  <si>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</si>
  <si>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</si>
  <si>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</si>
  <si>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</si>
  <si>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</si>
  <si>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</si>
  <si>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</si>
  <si>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</si>
  <si>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</si>
  <si>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</si>
  <si>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</si>
  <si>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</si>
  <si>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</si>
  <si>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</si>
  <si>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</si>
  <si>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</si>
  <si>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</si>
  <si>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</si>
  <si>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</si>
  <si>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</si>
  <si>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</si>
  <si>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</si>
  <si>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</si>
  <si>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</si>
  <si>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</si>
  <si>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</si>
  <si>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</si>
  <si>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</si>
  <si>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</si>
  <si>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</si>
  <si>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</si>
  <si>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</si>
  <si>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</si>
  <si>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</si>
  <si>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</si>
  <si>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</si>
  <si>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</si>
  <si>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</si>
  <si>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</si>
  <si>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</si>
  <si>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</si>
  <si>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</si>
  <si>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</si>
  <si>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</si>
  <si>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</si>
  <si>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</si>
  <si>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</si>
  <si>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</si>
  <si>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</si>
  <si>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</si>
  <si>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</si>
  <si>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</si>
  <si>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</si>
  <si>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</si>
  <si>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</si>
  <si>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</si>
  <si>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</si>
  <si>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</si>
  <si>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</si>
  <si>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</si>
  <si>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</si>
  <si>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</si>
  <si>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</si>
  <si>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</si>
  <si>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</si>
  <si>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</si>
  <si>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</si>
  <si>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</si>
  <si>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</si>
  <si>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</si>
  <si>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</si>
  <si>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</si>
  <si>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</si>
  <si>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</si>
  <si>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</si>
  <si>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</si>
  <si>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</si>
  <si>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</si>
  <si>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</si>
  <si>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</si>
  <si>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</si>
  <si>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</si>
  <si>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</si>
  <si>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</si>
  <si>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</si>
  <si>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</si>
  <si>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</si>
  <si>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</si>
  <si>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</si>
  <si>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</si>
  <si>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</si>
  <si>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</si>
  <si>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</si>
  <si>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</si>
  <si>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</si>
  <si>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</si>
  <si>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</si>
  <si>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</si>
  <si>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</si>
  <si>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</si>
  <si>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</si>
  <si>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</si>
  <si>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</si>
  <si>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</si>
  <si>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</si>
  <si>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</si>
  <si>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</si>
  <si>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</si>
  <si>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</si>
  <si>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</si>
  <si>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</si>
  <si>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</si>
  <si>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</si>
  <si>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</si>
  <si>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</si>
  <si>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</si>
  <si>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</si>
  <si>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</si>
  <si>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</si>
  <si>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</si>
  <si>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</si>
  <si>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</si>
  <si>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</si>
  <si>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</si>
  <si>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</si>
  <si>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</si>
  <si>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</si>
  <si>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</si>
  <si>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</si>
  <si>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</si>
  <si>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</si>
  <si>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</si>
  <si>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</si>
  <si>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</si>
  <si>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</si>
  <si>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</si>
  <si>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</si>
  <si>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</si>
  <si>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</si>
  <si>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</si>
  <si>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</si>
  <si>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</si>
  <si>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</si>
  <si>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</si>
  <si>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</si>
  <si>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</si>
  <si>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</si>
  <si>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</si>
  <si>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</si>
  <si>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</si>
  <si>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</si>
  <si>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</si>
  <si>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</si>
  <si>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</si>
  <si>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</si>
  <si>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</si>
  <si>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</si>
  <si>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</si>
  <si>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</si>
  <si>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</si>
  <si>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</si>
  <si>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</si>
  <si>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</si>
  <si>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</si>
  <si>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</si>
  <si>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</si>
  <si>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</si>
  <si>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</si>
  <si>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</si>
  <si>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</si>
  <si>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</si>
  <si>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</si>
  <si>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</si>
  <si>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</si>
  <si>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</si>
  <si>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</si>
  <si>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</si>
  <si>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</si>
  <si>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</si>
  <si>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</si>
  <si>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</si>
  <si>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</si>
  <si>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</si>
  <si>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</si>
  <si>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</si>
  <si>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</si>
  <si>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</si>
  <si>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</si>
  <si>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</si>
  <si>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</si>
  <si>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</si>
  <si>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</si>
  <si>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</si>
  <si>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</si>
  <si>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</si>
  <si>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</si>
  <si>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</si>
  <si>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</si>
  <si>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</si>
  <si>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</si>
  <si>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</si>
  <si>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</si>
  <si>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</si>
  <si>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</si>
  <si>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</si>
  <si>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</si>
  <si>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</si>
  <si>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</si>
  <si>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</si>
  <si>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</si>
  <si>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</si>
  <si>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</si>
  <si>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</si>
  <si>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</si>
  <si>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</si>
  <si>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</si>
  <si>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</si>
  <si>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</si>
  <si>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</si>
  <si>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</si>
  <si>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</si>
  <si>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</si>
  <si>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</si>
  <si>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</si>
  <si>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</si>
  <si>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</si>
  <si>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</si>
  <si>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</si>
  <si>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</si>
  <si>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</si>
  <si>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</si>
  <si>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</si>
  <si>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</si>
  <si>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</si>
  <si>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</si>
  <si>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</si>
  <si>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</si>
  <si>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</si>
  <si>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</si>
  <si>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</si>
  <si>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</si>
  <si>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</si>
  <si>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</si>
  <si>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</si>
  <si>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</si>
  <si>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</si>
  <si>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</si>
  <si>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</si>
  <si>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</si>
  <si>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</si>
  <si>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</si>
  <si>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</si>
  <si>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</si>
  <si>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</si>
  <si>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</si>
  <si>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</si>
  <si>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</si>
  <si>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</si>
  <si>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</si>
  <si>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</si>
  <si>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</si>
  <si>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</si>
  <si>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</si>
  <si>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</si>
  <si>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</si>
  <si>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</si>
  <si>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</si>
  <si>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</si>
  <si>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</si>
  <si>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</si>
  <si>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</si>
  <si>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</si>
  <si>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</si>
  <si>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</si>
  <si>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</si>
  <si>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</si>
  <si>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</si>
  <si>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</si>
  <si>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</si>
  <si>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</si>
  <si>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</si>
  <si>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</si>
  <si>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</si>
  <si>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</si>
  <si>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</si>
  <si>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</si>
  <si>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</si>
  <si>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</si>
  <si>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</si>
  <si>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</si>
  <si>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</si>
  <si>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</si>
  <si>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</si>
  <si>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</si>
  <si>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</si>
  <si>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</si>
  <si>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</si>
  <si>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</si>
  <si>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</si>
  <si>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</si>
  <si>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</si>
  <si>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</si>
  <si>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</si>
  <si>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</si>
  <si>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</si>
  <si>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</si>
  <si>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</si>
  <si>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</si>
  <si>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</si>
  <si>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</si>
  <si>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</si>
  <si>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</si>
  <si>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</si>
  <si>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</si>
  <si>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</si>
  <si>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</si>
  <si>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</si>
  <si>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</si>
  <si>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</si>
  <si>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</si>
  <si>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</si>
  <si>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</si>
  <si>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</si>
  <si>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</si>
  <si>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</si>
  <si>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</si>
  <si>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</si>
  <si>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</si>
  <si>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</si>
  <si>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</si>
  <si>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</si>
  <si>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</si>
  <si>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</si>
  <si>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</si>
  <si>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</si>
  <si>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</si>
  <si>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</si>
  <si>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</si>
  <si>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</si>
  <si>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</si>
  <si>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</si>
  <si>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</si>
  <si>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</si>
  <si>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</si>
  <si>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</si>
  <si>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</si>
  <si>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</si>
  <si>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</si>
  <si>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</si>
  <si>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</si>
  <si>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</si>
  <si>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</si>
  <si>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</si>
  <si>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</si>
  <si>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</si>
  <si>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</si>
  <si>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</si>
  <si>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</si>
  <si>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</si>
  <si>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</si>
  <si>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</si>
  <si>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</si>
  <si>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</si>
  <si>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</si>
  <si>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</si>
  <si>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</si>
  <si>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</si>
  <si>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</si>
  <si>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</si>
  <si>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</si>
  <si>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</si>
  <si>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</si>
  <si>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</si>
  <si>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</si>
  <si>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</si>
  <si>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</si>
  <si>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</si>
  <si>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</si>
  <si>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</si>
  <si>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</si>
  <si>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</si>
  <si>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</si>
  <si>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</si>
  <si>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</si>
  <si>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</si>
  <si>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</si>
  <si>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</si>
  <si>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</si>
  <si>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</si>
  <si>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</si>
  <si>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</si>
  <si>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</si>
  <si>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</si>
  <si>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</si>
  <si>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</si>
  <si>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</si>
  <si>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</si>
  <si>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</si>
  <si>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</si>
  <si>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</si>
  <si>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</si>
  <si>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</si>
  <si>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</si>
  <si>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</si>
  <si>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</si>
  <si>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</si>
  <si>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</si>
  <si>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</si>
  <si>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</si>
  <si>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</si>
  <si>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</si>
  <si>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</si>
  <si>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</si>
  <si>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</si>
  <si>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</si>
  <si>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</si>
  <si>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</si>
  <si>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</si>
  <si>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</si>
  <si>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</si>
  <si>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</si>
  <si>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</si>
  <si>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</si>
  <si>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</si>
  <si>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</si>
  <si>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</si>
  <si>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</si>
  <si>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</si>
  <si>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</si>
  <si>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</si>
  <si>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</si>
  <si>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</si>
  <si>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</si>
  <si>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</si>
  <si>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</si>
  <si>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</si>
  <si>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</si>
  <si>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</si>
  <si>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</si>
  <si>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</si>
  <si>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</si>
  <si>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</si>
  <si>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</si>
  <si>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</si>
  <si>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</si>
  <si>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</si>
  <si>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</si>
  <si>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</si>
  <si>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</si>
  <si>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</si>
  <si>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</si>
  <si>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</si>
  <si>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</si>
  <si>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</si>
  <si>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</si>
  <si>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</si>
  <si>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</si>
  <si>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</si>
  <si>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</si>
  <si>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</si>
  <si>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</si>
  <si>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</si>
  <si>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</si>
  <si>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</si>
  <si>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</si>
  <si>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</si>
  <si>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</si>
  <si>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</si>
  <si>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</si>
  <si>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</si>
  <si>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</si>
  <si>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</si>
  <si>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</si>
  <si>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</si>
  <si>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</si>
  <si>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</si>
  <si>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</si>
  <si>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</si>
  <si>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</si>
  <si>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</si>
  <si>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</si>
  <si>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</si>
  <si>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</si>
  <si>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</si>
  <si>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</si>
  <si>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</si>
  <si>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</si>
  <si>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</si>
  <si>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</si>
  <si>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</si>
  <si>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</si>
  <si>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</si>
  <si>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</si>
  <si>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</si>
  <si>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</si>
  <si>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</si>
  <si>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</si>
  <si>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</si>
  <si>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</si>
  <si>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</si>
  <si>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</si>
  <si>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</si>
  <si>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</si>
  <si>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</si>
  <si>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</si>
  <si>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</si>
  <si>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</si>
  <si>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</si>
  <si>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</si>
  <si>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</si>
  <si>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</si>
  <si>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</si>
  <si>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</si>
  <si>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</si>
  <si>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</si>
  <si>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</si>
  <si>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</si>
  <si>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</si>
  <si>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</si>
  <si>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</si>
  <si>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</si>
  <si>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</si>
  <si>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</si>
  <si>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</si>
  <si>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</si>
  <si>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</si>
  <si>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</si>
  <si>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</si>
  <si>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</si>
  <si>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</si>
  <si>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</si>
  <si>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</si>
  <si>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</si>
  <si>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</si>
  <si>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</si>
  <si>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</si>
  <si>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</si>
  <si>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</si>
  <si>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</si>
  <si>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</si>
  <si>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</si>
  <si>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</si>
  <si>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</si>
  <si>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</si>
  <si>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</si>
  <si>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</si>
  <si>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</si>
  <si>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</si>
  <si>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</si>
  <si>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</si>
  <si>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</si>
  <si>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</si>
  <si>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</si>
  <si>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</si>
  <si>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</si>
  <si>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</si>
  <si>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</si>
  <si>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</si>
  <si>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</si>
  <si>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</si>
  <si>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</si>
  <si>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</si>
  <si>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</si>
  <si>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</si>
  <si>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</si>
  <si>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</si>
  <si>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</si>
  <si>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</si>
  <si>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</si>
  <si>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</si>
  <si>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</si>
  <si>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</si>
  <si>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</si>
  <si>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</si>
  <si>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</si>
  <si>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</si>
  <si>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</si>
  <si>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</si>
  <si>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</si>
  <si>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</si>
  <si>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</si>
  <si>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</si>
  <si>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</si>
  <si>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</si>
  <si>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</si>
  <si>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</si>
  <si>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</si>
  <si>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</si>
  <si>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</si>
  <si>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</si>
  <si>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</si>
  <si>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</si>
  <si>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</si>
  <si>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</si>
  <si>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</si>
  <si>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</si>
  <si>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</si>
  <si>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</si>
  <si>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</si>
  <si>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</si>
  <si>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</si>
  <si>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</si>
  <si>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</si>
  <si>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</si>
  <si>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</si>
  <si>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</si>
  <si>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</si>
  <si>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</si>
  <si>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</si>
  <si>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</si>
  <si>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</si>
  <si>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</si>
  <si>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</si>
  <si>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</si>
  <si>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</si>
  <si>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</si>
  <si>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</si>
  <si>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</si>
  <si>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</si>
  <si>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</si>
  <si>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</si>
  <si>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</si>
  <si>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</si>
  <si>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</si>
  <si>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</si>
  <si>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</si>
  <si>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</si>
  <si>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</si>
  <si>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</si>
  <si>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</si>
  <si>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</si>
  <si>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</si>
  <si>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</si>
  <si>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</si>
  <si>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</si>
  <si>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</si>
  <si>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</si>
  <si>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</si>
  <si>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</si>
  <si>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</si>
  <si>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</si>
  <si>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</si>
  <si>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</si>
  <si>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</si>
  <si>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</si>
  <si>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</si>
  <si>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</si>
  <si>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</si>
  <si>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</si>
  <si>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</si>
  <si>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</si>
  <si>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</si>
  <si>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</si>
  <si>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</si>
  <si>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</si>
  <si>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</si>
  <si>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</si>
  <si>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</si>
  <si>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</si>
  <si>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</si>
  <si>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</si>
  <si>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</si>
  <si>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</si>
  <si>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</si>
  <si>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</si>
  <si>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</si>
  <si>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</si>
  <si>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</si>
  <si>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</si>
  <si>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</si>
  <si>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</si>
  <si>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</si>
  <si>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</si>
  <si>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</si>
  <si>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</si>
  <si>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</si>
  <si>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</si>
  <si>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</si>
  <si>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</si>
  <si>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</si>
  <si>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</si>
  <si>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</si>
  <si>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</si>
  <si>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</si>
  <si>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</si>
  <si>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</si>
  <si>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</si>
  <si>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</si>
  <si>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</si>
  <si>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</si>
  <si>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</si>
  <si>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</si>
  <si>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</si>
  <si>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</si>
  <si>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</si>
  <si>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</si>
  <si>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</si>
  <si>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</si>
  <si>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</si>
  <si>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</si>
  <si>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</si>
  <si>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</si>
  <si>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</si>
  <si>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</si>
  <si>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</si>
  <si>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</si>
  <si>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</si>
  <si>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</si>
  <si>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</si>
  <si>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</si>
  <si>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</si>
  <si>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</si>
  <si>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</si>
  <si>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</si>
  <si>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</si>
  <si>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</si>
  <si>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</si>
  <si>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</si>
  <si>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</si>
  <si>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</si>
  <si>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</si>
  <si>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</si>
  <si>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</si>
  <si>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</si>
  <si>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</si>
  <si>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</si>
  <si>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</si>
  <si>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</si>
  <si>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</si>
  <si>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</si>
  <si>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</si>
  <si>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</si>
  <si>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</si>
  <si>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</si>
  <si>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</si>
  <si>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</si>
  <si>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</si>
  <si>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</si>
  <si>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</si>
  <si>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</si>
  <si>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</si>
  <si>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</si>
  <si>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</si>
  <si>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</si>
  <si>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</si>
  <si>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</si>
  <si>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</si>
  <si>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</si>
  <si>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</si>
  <si>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</si>
  <si>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</si>
  <si>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</si>
  <si>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</si>
  <si>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</si>
  <si>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</si>
  <si>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</si>
  <si>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</si>
  <si>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</si>
  <si>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</si>
  <si>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</si>
  <si>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</si>
  <si>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</si>
  <si>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</si>
  <si>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</si>
  <si>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</si>
  <si>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</si>
  <si>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</si>
  <si>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</si>
  <si>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</si>
  <si>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</si>
  <si>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</si>
  <si>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</si>
  <si>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</si>
  <si>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</si>
  <si>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</si>
  <si>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</si>
  <si>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</si>
  <si>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</si>
  <si>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</si>
  <si>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</si>
  <si>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</si>
  <si>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</si>
  <si>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</si>
  <si>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</si>
  <si>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</si>
  <si>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</si>
  <si>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</si>
  <si>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</si>
  <si>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</si>
  <si>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</si>
  <si>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</si>
  <si>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</si>
  <si>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</si>
  <si>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</si>
  <si>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</si>
  <si>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</si>
  <si>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</si>
  <si>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</si>
  <si>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</si>
  <si>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</si>
  <si>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</si>
  <si>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</si>
  <si>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</si>
  <si>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</si>
  <si>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</si>
  <si>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</si>
  <si>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</si>
  <si>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</si>
  <si>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</si>
  <si>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</si>
  <si>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</si>
  <si>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</si>
  <si>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</si>
  <si>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</si>
  <si>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</si>
  <si>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</si>
  <si>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</si>
  <si>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</si>
  <si>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</si>
  <si>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</si>
  <si>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</si>
  <si>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</si>
  <si>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</si>
  <si>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</si>
  <si>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</si>
  <si>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</si>
  <si>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</si>
  <si>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</si>
  <si>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</si>
  <si>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</si>
  <si>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</si>
  <si>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</si>
  <si>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</si>
  <si>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</si>
  <si>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</si>
  <si>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</si>
  <si>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</si>
  <si>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</si>
  <si>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</si>
  <si>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</si>
  <si>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</si>
  <si>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</si>
  <si>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</si>
  <si>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</si>
  <si>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</si>
  <si>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</si>
  <si>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</si>
  <si>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</si>
  <si>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</si>
  <si>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</si>
  <si>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</si>
  <si>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</si>
  <si>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</si>
  <si>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</si>
  <si>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</si>
  <si>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</si>
  <si>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</si>
  <si>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</si>
  <si>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</si>
  <si>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</si>
  <si>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</si>
  <si>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</si>
  <si>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</si>
  <si>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</si>
  <si>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</si>
  <si>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</si>
  <si>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</si>
  <si>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</si>
  <si>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</si>
  <si>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</si>
  <si>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</si>
  <si>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</si>
  <si>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</si>
  <si>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</si>
  <si>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</si>
  <si>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</si>
  <si>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</si>
  <si>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</si>
  <si>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</si>
  <si>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</si>
  <si>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</si>
  <si>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</si>
  <si>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</si>
  <si>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</si>
  <si>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</si>
  <si>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</si>
  <si>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</si>
  <si>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</si>
  <si>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</si>
  <si>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</si>
  <si>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</si>
  <si>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</si>
  <si>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</si>
  <si>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</si>
  <si>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</si>
  <si>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</si>
  <si>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</si>
  <si>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</si>
  <si>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</si>
  <si>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</si>
  <si>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</si>
  <si>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</si>
  <si>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</si>
  <si>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</si>
  <si>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</si>
  <si>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</si>
  <si>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</si>
  <si>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</si>
  <si>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</si>
  <si>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</si>
  <si>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</si>
  <si>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</si>
  <si>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</si>
  <si>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</si>
  <si>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</si>
  <si>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</si>
  <si>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</si>
  <si>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</si>
  <si>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</si>
  <si>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</si>
  <si>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</si>
  <si>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</si>
  <si>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</si>
  <si>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</si>
  <si>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</si>
  <si>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</si>
  <si>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</si>
  <si>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</si>
  <si>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</si>
  <si>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</si>
  <si>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</si>
  <si>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</si>
  <si>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</si>
  <si>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</si>
  <si>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</si>
  <si>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</si>
  <si>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</si>
  <si>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</si>
  <si>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</si>
  <si>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</si>
  <si>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</si>
  <si>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</si>
  <si>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</si>
  <si>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</si>
  <si>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</si>
  <si>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</si>
  <si>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</si>
  <si>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</si>
  <si>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</si>
  <si>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</si>
  <si>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</si>
  <si>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</si>
  <si>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</si>
  <si>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</si>
  <si>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</si>
  <si>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</si>
  <si>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</si>
  <si>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</si>
  <si>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</si>
  <si>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</si>
  <si>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</si>
  <si>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</si>
  <si>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</si>
  <si>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</si>
  <si>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</si>
  <si>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</si>
  <si>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</si>
  <si>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</si>
  <si>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</si>
  <si>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</si>
  <si>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</si>
  <si>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</si>
  <si>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</si>
  <si>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</si>
  <si>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</si>
  <si>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</si>
  <si>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</si>
  <si>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</si>
  <si>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</si>
  <si>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</si>
  <si>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</si>
  <si>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</si>
  <si>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</si>
  <si>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</si>
  <si>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</si>
  <si>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</si>
  <si>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</si>
  <si>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</si>
  <si>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</si>
  <si>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</si>
  <si>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</si>
  <si>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</si>
  <si>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</si>
  <si>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</si>
  <si>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</si>
  <si>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</si>
  <si>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</si>
  <si>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</si>
  <si>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</si>
  <si>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</si>
  <si>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</si>
  <si>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</si>
  <si>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</si>
  <si>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</si>
  <si>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</si>
  <si>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</si>
  <si>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</si>
  <si>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</si>
  <si>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</si>
  <si>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</si>
  <si>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</si>
  <si>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</si>
  <si>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</si>
  <si>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</si>
  <si>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</si>
  <si>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</si>
  <si>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</si>
  <si>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</si>
  <si>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</si>
  <si>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</si>
  <si>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</si>
  <si>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</si>
  <si>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</si>
  <si>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</si>
  <si>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</si>
  <si>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</si>
  <si>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</si>
  <si>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</si>
  <si>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</si>
  <si>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</si>
  <si>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</si>
  <si>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</si>
  <si>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</si>
  <si>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</si>
  <si>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</si>
  <si>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</si>
  <si>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</si>
  <si>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</si>
  <si>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</si>
  <si>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</si>
  <si>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</si>
  <si>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</si>
  <si>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</si>
  <si>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</si>
  <si>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</si>
  <si>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</si>
  <si>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</si>
  <si>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</si>
  <si>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</si>
  <si>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</si>
  <si>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</si>
  <si>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</si>
  <si>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</si>
  <si>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</si>
  <si>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</si>
  <si>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</si>
  <si>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</si>
  <si>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</si>
  <si>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</si>
  <si>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</si>
  <si>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</si>
  <si>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</si>
  <si>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</si>
  <si>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</si>
  <si>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</si>
  <si>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</si>
  <si>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</si>
  <si>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</si>
  <si>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</si>
  <si>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</si>
  <si>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</si>
  <si>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</si>
  <si>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</si>
  <si>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</si>
  <si>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</si>
  <si>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</si>
  <si>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</si>
  <si>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</si>
  <si>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</si>
  <si>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</si>
  <si>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</si>
  <si>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</si>
  <si>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</si>
  <si>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</si>
  <si>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</si>
  <si>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</si>
  <si>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</si>
  <si>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</si>
  <si>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</si>
  <si>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</si>
  <si>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</si>
  <si>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</si>
  <si>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</si>
  <si>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</si>
  <si>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</si>
  <si>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</si>
  <si>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</si>
  <si>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</si>
  <si>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</si>
  <si>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</si>
  <si>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</si>
  <si>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</si>
  <si>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</si>
  <si>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</si>
  <si>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</si>
  <si>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</si>
  <si>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</si>
  <si>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</si>
  <si>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</si>
  <si>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</si>
  <si>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</si>
  <si>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</si>
  <si>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</si>
  <si>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</si>
  <si>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</si>
  <si>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</si>
  <si>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</si>
  <si>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</si>
  <si>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</si>
  <si>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</si>
  <si>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</si>
  <si>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</si>
  <si>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</si>
  <si>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</si>
  <si>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</si>
  <si>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</si>
  <si>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</si>
  <si>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</si>
  <si>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</si>
  <si>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</si>
  <si>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</si>
  <si>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</si>
  <si>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</si>
  <si>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</si>
  <si>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</si>
  <si>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</si>
  <si>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</si>
  <si>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</si>
  <si>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</si>
  <si>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</si>
  <si>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</si>
  <si>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</si>
  <si>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</si>
  <si>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</si>
  <si>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</si>
  <si>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</si>
  <si>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</si>
  <si>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</si>
  <si>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</si>
  <si>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</si>
  <si>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</si>
  <si>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</si>
  <si>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</si>
  <si>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</si>
  <si>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</si>
  <si>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</si>
  <si>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</si>
  <si>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</si>
  <si>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</si>
  <si>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</si>
  <si>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</si>
  <si>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</si>
  <si>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</si>
  <si>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</si>
  <si>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</si>
  <si>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</si>
  <si>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</si>
  <si>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</si>
  <si>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</si>
  <si>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</si>
  <si>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</si>
  <si>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</si>
  <si>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</si>
  <si>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</si>
  <si>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</si>
  <si>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</si>
  <si>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</si>
  <si>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</si>
  <si>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</si>
  <si>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</si>
  <si>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</si>
  <si>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</si>
  <si>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</si>
  <si>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</si>
  <si>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</si>
  <si>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</si>
  <si>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</si>
  <si>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</si>
  <si>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</si>
  <si>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</si>
  <si>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</si>
  <si>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</si>
  <si>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</si>
  <si>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</si>
  <si>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</si>
  <si>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</si>
  <si>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</si>
  <si>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</si>
  <si>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</si>
  <si>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</si>
  <si>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</si>
  <si>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</si>
  <si>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</si>
  <si>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</si>
  <si>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</si>
  <si>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</si>
  <si>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</si>
  <si>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</si>
  <si>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</si>
  <si>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</si>
  <si>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</si>
  <si>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</si>
  <si>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</si>
  <si>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</si>
  <si>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</si>
  <si>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</si>
  <si>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</si>
  <si>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</si>
  <si>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</si>
  <si>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</si>
  <si>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</si>
  <si>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</si>
  <si>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</si>
  <si>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</si>
  <si>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</si>
  <si>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</si>
  <si>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</si>
  <si>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</si>
  <si>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</si>
  <si>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</si>
  <si>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</si>
  <si>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</si>
  <si>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</si>
  <si>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</si>
  <si>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</si>
  <si>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</si>
  <si>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</si>
  <si>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</si>
  <si>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</si>
  <si>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</si>
  <si>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</si>
  <si>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</si>
  <si>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</si>
  <si>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</si>
  <si>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</si>
  <si>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</si>
  <si>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</si>
  <si>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</si>
  <si>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</si>
  <si>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</si>
  <si>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</si>
  <si>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</si>
  <si>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</si>
  <si>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</si>
  <si>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</si>
  <si>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</si>
  <si>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</si>
  <si>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</si>
  <si>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</si>
  <si>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</si>
  <si>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</si>
  <si>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</si>
  <si>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</si>
  <si>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</si>
  <si>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</si>
  <si>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</si>
  <si>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</si>
  <si>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</si>
  <si>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</si>
  <si>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</si>
  <si>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</si>
  <si>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</si>
  <si>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</si>
  <si>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</si>
  <si>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</si>
  <si>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</si>
  <si>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</si>
  <si>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</si>
  <si>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</si>
  <si>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</si>
  <si>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</si>
  <si>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</si>
  <si>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</si>
  <si>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</si>
  <si>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</si>
  <si>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</si>
  <si>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</si>
  <si>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</si>
  <si>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</si>
  <si>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</si>
  <si>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</si>
  <si>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</si>
  <si>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</si>
  <si>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</si>
  <si>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</si>
  <si>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</si>
  <si>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</si>
  <si>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</si>
  <si>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</si>
  <si>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</si>
  <si>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</si>
  <si>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</si>
  <si>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</si>
  <si>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</si>
  <si>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</si>
  <si>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</si>
  <si>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</si>
  <si>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</si>
  <si>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</si>
  <si>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</si>
  <si>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</si>
  <si>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</si>
  <si>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</si>
  <si>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</si>
  <si>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</si>
  <si>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</si>
  <si>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</si>
  <si>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</si>
  <si>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</si>
  <si>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</si>
  <si>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</si>
  <si>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</si>
  <si>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</si>
  <si>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</si>
  <si>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</si>
  <si>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</si>
  <si>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</si>
  <si>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</si>
  <si>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</si>
  <si>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</si>
  <si>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</si>
  <si>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</si>
  <si>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</si>
  <si>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</si>
  <si>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</si>
  <si>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</si>
  <si>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</si>
  <si>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</si>
  <si>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</si>
  <si>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</si>
  <si>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</si>
  <si>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</si>
  <si>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</si>
  <si>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</si>
  <si>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</si>
  <si>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</si>
  <si>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</si>
  <si>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</si>
  <si>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</si>
  <si>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</si>
  <si>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</si>
  <si>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</si>
  <si>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</si>
  <si>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</si>
  <si>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</si>
  <si>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</si>
  <si>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</si>
  <si>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</si>
  <si>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</si>
  <si>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</si>
  <si>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</si>
  <si>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</si>
  <si>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</si>
  <si>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</si>
  <si>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</si>
  <si>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</si>
  <si>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</si>
  <si>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</si>
  <si>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</si>
  <si>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</si>
  <si>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</si>
  <si>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</si>
  <si>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</si>
  <si>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</si>
  <si>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</si>
  <si>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</si>
  <si>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</si>
  <si>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</si>
  <si>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</si>
  <si>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</si>
  <si>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</si>
  <si>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</si>
  <si>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</si>
  <si>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</si>
  <si>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</si>
  <si>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</si>
  <si>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</si>
  <si>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</si>
  <si>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</si>
  <si>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</si>
  <si>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</si>
  <si>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</si>
  <si>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</si>
  <si>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</si>
  <si>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</si>
  <si>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</si>
  <si>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</si>
  <si>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</si>
  <si>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</si>
  <si>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</si>
  <si>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</si>
  <si>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</si>
  <si>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</si>
  <si>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</si>
  <si>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</si>
  <si>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</si>
  <si>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</si>
  <si>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</si>
  <si>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</si>
  <si>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</si>
  <si>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</si>
  <si>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</si>
  <si>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</si>
  <si>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</si>
  <si>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</si>
  <si>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</si>
  <si>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</si>
  <si>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</si>
  <si>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</si>
  <si>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</si>
  <si>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</si>
  <si>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</si>
  <si>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</si>
  <si>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</si>
  <si>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</si>
  <si>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</si>
  <si>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</si>
  <si>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</si>
  <si>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</si>
  <si>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</si>
  <si>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</si>
  <si>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</si>
  <si>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</si>
  <si>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</si>
  <si>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</si>
  <si>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</si>
  <si>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</si>
  <si>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</si>
  <si>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</si>
  <si>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</si>
  <si>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</si>
  <si>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</si>
  <si>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</si>
  <si>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</si>
  <si>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</si>
  <si>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</si>
  <si>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</si>
  <si>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</si>
  <si>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</si>
  <si>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</si>
  <si>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</si>
  <si>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</si>
  <si>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</si>
  <si>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</si>
  <si>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</si>
  <si>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</si>
  <si>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</si>
  <si>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</si>
  <si>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</si>
  <si>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</si>
  <si>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</si>
  <si>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</si>
  <si>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</si>
  <si>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</si>
  <si>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</si>
  <si>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</si>
  <si>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</si>
  <si>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</si>
  <si>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</si>
  <si>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</si>
  <si>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</si>
  <si>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</si>
  <si>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</si>
  <si>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</si>
  <si>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</si>
  <si>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</si>
  <si>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</si>
  <si>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</si>
  <si>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</si>
  <si>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</si>
  <si>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</si>
  <si>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</si>
  <si>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</si>
  <si>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</si>
  <si>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</si>
  <si>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</si>
  <si>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</si>
  <si>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</si>
  <si>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</si>
  <si>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</si>
  <si>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</si>
  <si>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</si>
  <si>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</si>
  <si>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</si>
  <si>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</si>
  <si>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</si>
  <si>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</si>
  <si>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</si>
  <si>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</si>
  <si>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</si>
  <si>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</si>
  <si>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</si>
  <si>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</si>
  <si>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</si>
  <si>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</si>
  <si>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</si>
  <si>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</si>
  <si>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</si>
  <si>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</si>
  <si>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</si>
  <si>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</si>
  <si>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</si>
  <si>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</si>
  <si>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</si>
  <si>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</si>
  <si>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</si>
  <si>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</si>
  <si>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</si>
  <si>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</si>
  <si>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</si>
  <si>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</si>
  <si>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</si>
  <si>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</si>
  <si>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</si>
  <si>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</si>
  <si>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</si>
  <si>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</si>
  <si>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</si>
  <si>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</si>
  <si>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</si>
  <si>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</si>
  <si>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</si>
  <si>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</si>
  <si>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</si>
  <si>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</si>
  <si>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</si>
  <si>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</si>
  <si>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</si>
  <si>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</si>
  <si>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</si>
  <si>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</si>
  <si>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</si>
  <si>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</si>
  <si>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</si>
  <si>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</si>
  <si>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</si>
  <si>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</si>
  <si>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</si>
  <si>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</si>
  <si>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</si>
  <si>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</si>
  <si>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</si>
  <si>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</si>
  <si>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</si>
  <si>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</si>
  <si>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</si>
  <si>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</si>
  <si>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</si>
  <si>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</si>
  <si>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</si>
  <si>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</si>
  <si>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</si>
  <si>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</si>
  <si>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</si>
  <si>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</si>
  <si>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</si>
  <si>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</si>
  <si>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</si>
  <si>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</si>
  <si>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</si>
  <si>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</si>
  <si>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</si>
  <si>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</si>
  <si>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</si>
  <si>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</si>
  <si>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</si>
  <si>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</si>
  <si>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</si>
  <si>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</si>
  <si>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</si>
  <si>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</si>
  <si>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</si>
  <si>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</si>
  <si>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</si>
  <si>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</si>
  <si>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</si>
  <si>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</si>
  <si>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</si>
  <si>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</si>
  <si>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</si>
  <si>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</si>
  <si>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</si>
  <si>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</si>
  <si>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</si>
  <si>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</si>
  <si>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</si>
  <si>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</si>
  <si>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</si>
  <si>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</si>
  <si>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</si>
  <si>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</si>
  <si>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</si>
  <si>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</si>
  <si>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</si>
  <si>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</si>
  <si>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</si>
  <si>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</si>
  <si>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</si>
  <si>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</si>
  <si>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</si>
  <si>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</si>
  <si>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</si>
  <si>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</si>
  <si>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</si>
  <si>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</si>
  <si>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</si>
  <si>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</si>
  <si>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</si>
  <si>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</si>
  <si>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</si>
  <si>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</si>
  <si>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</si>
  <si>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</si>
  <si>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</si>
  <si>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</si>
  <si>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</si>
  <si>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</si>
  <si>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</si>
  <si>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</si>
  <si>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</si>
  <si>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</si>
  <si>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</si>
  <si>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</si>
  <si>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</si>
  <si>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</si>
  <si>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</si>
  <si>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</si>
  <si>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</si>
  <si>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</si>
  <si>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</si>
  <si>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</si>
  <si>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</si>
  <si>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</si>
  <si>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</si>
  <si>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</si>
  <si>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</si>
  <si>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</si>
  <si>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</si>
  <si>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</si>
  <si>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</si>
  <si>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</si>
  <si>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</si>
  <si>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</si>
  <si>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</si>
  <si>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</si>
  <si>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</si>
  <si>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</si>
  <si>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</si>
  <si>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</si>
  <si>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</si>
  <si>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</si>
  <si>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</si>
  <si>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</si>
  <si>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</si>
  <si>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</si>
  <si>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</si>
  <si>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</si>
  <si>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</si>
  <si>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</si>
  <si>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</si>
  <si>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</si>
  <si>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</si>
  <si>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</si>
  <si>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</si>
  <si>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</si>
  <si>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</si>
  <si>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</si>
  <si>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</si>
  <si>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</si>
  <si>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</si>
  <si>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</si>
  <si>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</si>
  <si>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</si>
  <si>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</si>
  <si>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</si>
  <si>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</si>
  <si>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</si>
  <si>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</si>
  <si>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</si>
  <si>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</si>
  <si>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</si>
  <si>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</si>
  <si>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</si>
  <si>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</si>
  <si>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</si>
  <si>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</si>
  <si>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</si>
  <si>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</si>
  <si>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</si>
  <si>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</si>
  <si>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</si>
  <si>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</si>
  <si>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</si>
  <si>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</si>
  <si>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</si>
  <si>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</si>
  <si>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</si>
  <si>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</si>
  <si>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</si>
  <si>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</si>
  <si>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</si>
  <si>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</si>
  <si>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</si>
  <si>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</si>
  <si>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</si>
  <si>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</si>
  <si>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</si>
  <si>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</si>
  <si>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</si>
  <si>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</si>
  <si>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</si>
  <si>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</si>
  <si>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</si>
  <si>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</si>
  <si>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</si>
  <si>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</si>
  <si>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</si>
  <si>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</si>
  <si>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</si>
  <si>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</si>
  <si>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</si>
  <si>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</si>
  <si>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</si>
  <si>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</si>
  <si>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</si>
  <si>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</si>
  <si>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</si>
  <si>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</si>
  <si>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</si>
  <si>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</si>
  <si>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</si>
  <si>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</si>
  <si>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</si>
  <si>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</si>
  <si>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</si>
  <si>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</si>
  <si>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</si>
  <si>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</si>
  <si>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</si>
  <si>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</si>
  <si>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</si>
  <si>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</si>
  <si>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</si>
  <si>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</si>
  <si>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</si>
  <si>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</si>
  <si>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</si>
  <si>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</si>
  <si>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</si>
  <si>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</si>
  <si>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</si>
  <si>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</si>
  <si>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</si>
  <si>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</si>
  <si>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</si>
  <si>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</si>
  <si>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</si>
  <si>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</si>
  <si>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</si>
  <si>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</si>
  <si>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</si>
  <si>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</si>
  <si>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</si>
  <si>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</si>
  <si>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</si>
  <si>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</si>
  <si>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</si>
  <si>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</si>
  <si>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</si>
  <si>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</si>
  <si>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</si>
  <si>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</si>
  <si>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</si>
  <si>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</si>
  <si>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</si>
  <si>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</si>
  <si>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</si>
  <si>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</si>
  <si>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</si>
  <si>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</si>
  <si>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</si>
  <si>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</si>
  <si>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</si>
  <si>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</si>
  <si>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</si>
  <si>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</si>
  <si>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</si>
  <si>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</si>
  <si>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</si>
  <si>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</si>
  <si>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</si>
  <si>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</si>
  <si>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</si>
  <si>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</si>
  <si>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</si>
  <si>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</si>
  <si>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</si>
  <si>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</si>
  <si>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</si>
  <si>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</si>
  <si>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</si>
  <si>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</si>
  <si>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</si>
  <si>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</si>
  <si>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</si>
  <si>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</si>
  <si>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</si>
  <si>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</si>
  <si>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</si>
  <si>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</si>
  <si>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</si>
  <si>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</si>
  <si>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</si>
  <si>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</si>
  <si>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</si>
  <si>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</si>
  <si>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</si>
  <si>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</si>
  <si>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</si>
  <si>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</si>
  <si>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</si>
  <si>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</si>
  <si>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</si>
  <si>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</si>
  <si>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</si>
  <si>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</si>
  <si>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</si>
  <si>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</si>
  <si>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</si>
  <si>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</si>
  <si>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</si>
  <si>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</si>
  <si>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</si>
  <si>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</si>
  <si>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</si>
  <si>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</si>
  <si>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</si>
  <si>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</si>
  <si>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</si>
  <si>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</si>
  <si>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</si>
  <si>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</si>
  <si>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</si>
  <si>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</si>
  <si>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</si>
  <si>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</si>
  <si>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</si>
  <si>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</si>
  <si>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</si>
  <si>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</si>
  <si>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</si>
  <si>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</si>
  <si>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</si>
  <si>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</si>
  <si>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</si>
  <si>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</si>
  <si>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</si>
  <si>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</si>
  <si>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</si>
  <si>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</si>
  <si>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</si>
  <si>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</si>
  <si>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</si>
  <si>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</si>
  <si>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</si>
  <si>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</si>
  <si>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</si>
  <si>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</si>
  <si>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</si>
  <si>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</si>
  <si>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</si>
  <si>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</si>
  <si>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</si>
  <si>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</si>
  <si>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</si>
  <si>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</si>
  <si>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</si>
  <si>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</si>
  <si>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</si>
  <si>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</si>
  <si>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</si>
  <si>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</si>
  <si>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</si>
  <si>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</si>
  <si>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</si>
  <si>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</si>
  <si>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</si>
  <si>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</si>
  <si>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</si>
  <si>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</si>
  <si>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</si>
  <si>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</si>
  <si>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</si>
  <si>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</si>
  <si>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</si>
  <si>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</si>
  <si>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</si>
  <si>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</si>
  <si>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</si>
  <si>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</si>
  <si>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</si>
  <si>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</si>
  <si>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</si>
  <si>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</si>
  <si>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</si>
  <si>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</si>
  <si>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</si>
  <si>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</si>
  <si>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</si>
  <si>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</si>
  <si>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</si>
  <si>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</si>
  <si>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</si>
  <si>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</si>
  <si>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</si>
  <si>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</si>
  <si>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</si>
  <si>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</si>
  <si>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</si>
  <si>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</si>
  <si>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</si>
  <si>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</si>
  <si>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</si>
  <si>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</si>
  <si>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</si>
  <si>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</si>
  <si>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</si>
  <si>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</si>
  <si>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</si>
  <si>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</si>
  <si>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</si>
  <si>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</si>
  <si>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</si>
  <si>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</si>
  <si>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</si>
  <si>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</si>
  <si>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</si>
  <si>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</si>
  <si>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</si>
  <si>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</si>
  <si>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</si>
  <si>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</si>
  <si>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</si>
  <si>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</si>
  <si>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</si>
  <si>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</si>
  <si>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</si>
  <si>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</si>
  <si>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</si>
  <si>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</si>
  <si>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</si>
  <si>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</si>
  <si>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</si>
  <si>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</si>
  <si>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</si>
  <si>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</si>
  <si>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</si>
  <si>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</si>
  <si>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</si>
  <si>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</si>
  <si>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</si>
  <si>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</si>
  <si>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</si>
  <si>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</si>
  <si>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</si>
  <si>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</si>
  <si>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</si>
  <si>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</si>
  <si>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</si>
  <si>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</si>
  <si>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</si>
  <si>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</si>
  <si>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</si>
  <si>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</si>
  <si>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</si>
  <si>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</si>
  <si>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</si>
  <si>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</si>
  <si>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</si>
  <si>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</si>
  <si>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</si>
  <si>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</si>
  <si>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</si>
  <si>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</si>
  <si>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</si>
  <si>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</si>
  <si>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</si>
  <si>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</si>
  <si>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</si>
  <si>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</si>
  <si>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</si>
  <si>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</si>
  <si>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</si>
  <si>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</si>
  <si>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</si>
  <si>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</si>
  <si>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</si>
  <si>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</si>
  <si>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</si>
  <si>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</si>
  <si>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</si>
  <si>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</si>
  <si>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</si>
  <si>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</si>
  <si>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</si>
  <si>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</si>
  <si>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</si>
  <si>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</si>
  <si>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</si>
  <si>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</si>
  <si>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</si>
  <si>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</si>
  <si>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</si>
  <si>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</si>
  <si>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</si>
  <si>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</si>
  <si>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</si>
  <si>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</si>
  <si>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</si>
  <si>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</si>
  <si>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</si>
  <si>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</si>
  <si>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</si>
  <si>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</si>
  <si>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</si>
  <si>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</si>
  <si>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</si>
  <si>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</si>
  <si>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</si>
  <si>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</si>
  <si>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</si>
  <si>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</si>
  <si>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</si>
  <si>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</si>
  <si>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</si>
  <si>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</si>
  <si>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</si>
  <si>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</si>
  <si>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</si>
  <si>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</si>
  <si>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</si>
  <si>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</si>
  <si>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</si>
  <si>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</si>
  <si>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</si>
  <si>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</si>
  <si>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</si>
  <si>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</si>
  <si>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</si>
  <si>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</si>
  <si>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</si>
  <si>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</si>
  <si>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</si>
  <si>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</si>
  <si>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</si>
  <si>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</si>
  <si>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</si>
  <si>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</si>
  <si>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</si>
  <si>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</si>
  <si>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</si>
  <si>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</si>
  <si>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</si>
  <si>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</si>
  <si>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</si>
  <si>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</si>
  <si>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</si>
  <si>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</si>
  <si>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</si>
  <si>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</si>
  <si>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</si>
  <si>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</si>
  <si>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</si>
  <si>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</si>
  <si>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</si>
  <si>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</si>
  <si>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</si>
  <si>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</si>
  <si>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</si>
  <si>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</si>
  <si>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</si>
  <si>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</si>
  <si>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</si>
  <si>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</si>
  <si>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</si>
  <si>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</si>
  <si>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</si>
  <si>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</si>
  <si>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</si>
  <si>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</si>
  <si>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</si>
  <si>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</si>
  <si>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</si>
  <si>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</si>
  <si>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</si>
  <si>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</si>
  <si>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</si>
  <si>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</si>
  <si>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</si>
  <si>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</si>
  <si>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</si>
  <si>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</si>
  <si>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</si>
  <si>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</si>
  <si>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</si>
  <si>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</si>
  <si>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</si>
  <si>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</si>
  <si>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</si>
  <si>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</si>
  <si>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</si>
  <si>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</si>
  <si>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</si>
  <si>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</si>
  <si>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</si>
  <si>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</si>
  <si>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</si>
  <si>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</si>
  <si>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</si>
  <si>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</si>
  <si>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</si>
  <si>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</si>
  <si>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</si>
  <si>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</si>
  <si>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</si>
  <si>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</si>
  <si>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</si>
  <si>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</si>
  <si>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</si>
  <si>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</si>
  <si>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</si>
  <si>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</si>
  <si>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</si>
  <si>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</si>
  <si>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</si>
  <si>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</si>
  <si>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</si>
  <si>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</si>
  <si>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</si>
  <si>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</si>
  <si>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</si>
  <si>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</si>
  <si>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</si>
  <si>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</si>
  <si>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</si>
  <si>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</si>
  <si>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</si>
  <si>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</si>
  <si>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</si>
  <si>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</si>
  <si>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</si>
  <si>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</si>
  <si>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</si>
  <si>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</si>
  <si>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</si>
  <si>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</si>
  <si>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</si>
  <si>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</si>
  <si>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</si>
  <si>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</si>
  <si>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</si>
  <si>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</si>
  <si>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</si>
  <si>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</si>
  <si>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</si>
  <si>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</si>
  <si>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</si>
  <si>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</si>
  <si>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</si>
  <si>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</si>
  <si>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</si>
  <si>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</si>
  <si>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</si>
  <si>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</si>
  <si>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</si>
  <si>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</si>
  <si>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</si>
  <si>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</si>
  <si>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</si>
  <si>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</si>
  <si>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</si>
  <si>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</si>
  <si>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</si>
  <si>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</si>
  <si>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</si>
  <si>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</si>
  <si>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</si>
  <si>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</si>
  <si>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</si>
  <si>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</si>
  <si>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</si>
  <si>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</si>
  <si>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</si>
  <si>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</si>
  <si>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</si>
  <si>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</si>
  <si>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</si>
  <si>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</si>
  <si>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</si>
  <si>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</si>
  <si>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</si>
  <si>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</si>
  <si>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</si>
  <si>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</si>
  <si>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</si>
  <si>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</si>
  <si>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</si>
  <si>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</si>
  <si>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</si>
  <si>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</si>
  <si>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</si>
  <si>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</si>
  <si>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</si>
  <si>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</si>
  <si>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</si>
  <si>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</si>
  <si>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</si>
  <si>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</si>
  <si>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</si>
  <si>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</si>
  <si>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</si>
  <si>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</si>
  <si>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</si>
  <si>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</si>
  <si>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</si>
  <si>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</si>
  <si>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</si>
  <si>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</si>
  <si>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</si>
  <si>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</si>
  <si>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</si>
  <si>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</si>
  <si>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</si>
  <si>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</si>
  <si>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</si>
  <si>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</si>
  <si>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</si>
  <si>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</si>
  <si>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</si>
  <si>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</si>
  <si>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</si>
  <si>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</si>
  <si>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</si>
  <si>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</si>
  <si>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</si>
  <si>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</si>
  <si>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</si>
  <si>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</si>
  <si>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</si>
  <si>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</si>
  <si>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</si>
  <si>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</si>
  <si>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</si>
  <si>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</si>
  <si>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</si>
  <si>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</si>
  <si>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</si>
  <si>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</si>
  <si>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</si>
  <si>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</si>
  <si>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</si>
  <si>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</si>
  <si>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</si>
  <si>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</si>
  <si>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</si>
  <si>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</si>
  <si>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</si>
  <si>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</si>
  <si>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</si>
  <si>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</si>
  <si>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</si>
  <si>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</si>
  <si>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</si>
  <si>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</si>
  <si>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</si>
  <si>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</si>
  <si>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</si>
  <si>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</si>
  <si>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</si>
  <si>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</si>
  <si>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</si>
  <si>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</si>
  <si>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</si>
  <si>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</si>
  <si>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</si>
  <si>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</si>
  <si>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</si>
  <si>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</si>
  <si>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</si>
  <si>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</si>
  <si>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</si>
  <si>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</si>
  <si>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</si>
  <si>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</si>
  <si>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</si>
  <si>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</si>
  <si>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</si>
  <si>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</si>
  <si>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</si>
  <si>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</si>
  <si>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</si>
  <si>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</si>
  <si>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</si>
  <si>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</si>
  <si>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</si>
  <si>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</si>
  <si>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</si>
  <si>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</si>
  <si>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</si>
  <si>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</si>
  <si>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</si>
  <si>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</si>
  <si>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</si>
  <si>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</si>
  <si>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</si>
  <si>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</si>
  <si>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</si>
  <si>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</si>
  <si>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</si>
  <si>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</si>
  <si>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</si>
  <si>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</si>
  <si>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</si>
  <si>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</si>
  <si>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</si>
  <si>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</si>
  <si>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</si>
  <si>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</si>
  <si>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</si>
  <si>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</si>
  <si>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</si>
  <si>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</si>
  <si>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</si>
  <si>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</si>
  <si>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</si>
  <si>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</si>
  <si>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</si>
  <si>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</si>
  <si>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</si>
  <si>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</si>
  <si>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</si>
  <si>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</si>
  <si>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</si>
  <si>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</si>
  <si>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</si>
  <si>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</si>
  <si>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</si>
  <si>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</si>
  <si>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</si>
  <si>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</si>
  <si>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</si>
  <si>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</si>
  <si>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</si>
  <si>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</si>
  <si>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</si>
  <si>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</si>
  <si>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</si>
  <si>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</si>
  <si>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</si>
  <si>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</si>
  <si>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</si>
  <si>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</si>
  <si>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</si>
  <si>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</si>
  <si>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</si>
  <si>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</si>
  <si>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</si>
  <si>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</si>
  <si>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</si>
  <si>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</si>
  <si>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</si>
  <si>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</si>
  <si>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</si>
  <si>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</si>
  <si>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</si>
  <si>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</si>
  <si>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</si>
  <si>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</si>
  <si>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</si>
  <si>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</si>
  <si>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</si>
  <si>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</si>
  <si>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</si>
  <si>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</si>
  <si>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</si>
  <si>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</si>
  <si>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</si>
  <si>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</si>
  <si>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</si>
  <si>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</si>
  <si>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</si>
  <si>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</si>
  <si>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</si>
  <si>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</si>
  <si>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</si>
  <si>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</si>
  <si>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</si>
  <si>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</si>
  <si>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</si>
  <si>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</si>
  <si>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</si>
  <si>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</si>
  <si>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</si>
  <si>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</si>
  <si>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</si>
  <si>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</si>
  <si>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</si>
  <si>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</si>
  <si>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</si>
  <si>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</si>
  <si>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</si>
  <si>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</si>
  <si>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</si>
  <si>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</si>
  <si>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</si>
  <si>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</si>
  <si>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</si>
  <si>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</si>
  <si>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</si>
  <si>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</si>
  <si>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</si>
  <si>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</si>
  <si>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</si>
  <si>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</si>
  <si>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</si>
  <si>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</si>
  <si>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</si>
  <si>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</si>
  <si>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</si>
  <si>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</si>
  <si>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</si>
  <si>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</si>
  <si>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</si>
  <si>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</si>
  <si>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</si>
  <si>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</si>
  <si>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</si>
  <si>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</si>
  <si>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</si>
  <si>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</si>
  <si>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</si>
  <si>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</si>
  <si>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</si>
  <si>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</si>
  <si>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</si>
  <si>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</si>
  <si>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</si>
  <si>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</si>
  <si>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</si>
  <si>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</si>
  <si>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</si>
  <si>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</si>
  <si>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</si>
  <si>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</si>
  <si>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</si>
  <si>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</si>
  <si>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</si>
  <si>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</si>
  <si>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</si>
  <si>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</si>
  <si>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</si>
  <si>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</si>
  <si>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</si>
  <si>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</si>
  <si>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</si>
  <si>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</si>
  <si>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</si>
  <si>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</si>
  <si>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</si>
  <si>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</si>
  <si>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</si>
  <si>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</si>
  <si>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</si>
  <si>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</si>
  <si>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</si>
  <si>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</si>
  <si>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</si>
  <si>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</si>
  <si>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</si>
  <si>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</si>
  <si>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</si>
  <si>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</si>
  <si>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</si>
  <si>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</si>
  <si>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</si>
  <si>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</si>
  <si>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</si>
  <si>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</si>
  <si>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</si>
  <si>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</si>
  <si>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</si>
  <si>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</si>
  <si>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</si>
  <si>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</si>
  <si>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</si>
  <si>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</si>
  <si>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</si>
  <si>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</si>
  <si>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</si>
  <si>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</si>
  <si>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</si>
  <si>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</si>
  <si>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</si>
  <si>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</si>
  <si>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</si>
  <si>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</si>
  <si>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</si>
  <si>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</si>
  <si>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</si>
  <si>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</si>
  <si>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</si>
  <si>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</si>
  <si>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</si>
  <si>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</si>
  <si>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</si>
  <si>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</si>
  <si>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</si>
  <si>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</si>
  <si>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</si>
  <si>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</si>
  <si>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</si>
  <si>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</si>
  <si>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</si>
  <si>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</si>
  <si>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</si>
  <si>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</si>
  <si>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</si>
  <si>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</si>
  <si>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</si>
  <si>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</si>
  <si>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</si>
  <si>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</si>
  <si>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</si>
  <si>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</si>
  <si>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</si>
  <si>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</si>
  <si>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</si>
  <si>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</si>
  <si>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</si>
  <si>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</si>
  <si>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</si>
  <si>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</si>
  <si>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</si>
  <si>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</si>
  <si>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</si>
  <si>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</si>
  <si>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</si>
  <si>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</si>
  <si>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</si>
  <si>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</si>
  <si>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</si>
  <si>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</si>
  <si>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</si>
  <si>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</si>
  <si>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</si>
  <si>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</si>
  <si>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</si>
  <si>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</si>
  <si>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</si>
  <si>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</si>
  <si>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</si>
  <si>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</si>
  <si>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</si>
  <si>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</si>
  <si>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</si>
  <si>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</si>
  <si>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</si>
  <si>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</si>
  <si>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</si>
  <si>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</si>
  <si>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</si>
  <si>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</si>
  <si>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</si>
  <si>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</si>
  <si>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</si>
  <si>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</si>
  <si>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</si>
  <si>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</si>
  <si>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</si>
  <si>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</si>
  <si>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</si>
  <si>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</si>
  <si>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</si>
  <si>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</si>
  <si>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</si>
  <si>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</si>
  <si>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</si>
  <si>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</si>
  <si>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</si>
  <si>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</si>
  <si>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</si>
  <si>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</si>
  <si>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</si>
  <si>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</si>
  <si>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</si>
  <si>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</si>
  <si>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</si>
  <si>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</si>
  <si>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</si>
  <si>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</si>
  <si>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</si>
  <si>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</si>
  <si>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</si>
  <si>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</si>
  <si>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</si>
  <si>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</si>
  <si>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</si>
  <si>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</si>
  <si>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</si>
  <si>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</si>
  <si>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</si>
  <si>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</si>
  <si>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</si>
  <si>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</si>
  <si>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</si>
  <si>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</si>
  <si>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</si>
  <si>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</si>
  <si>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</si>
  <si>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</si>
  <si>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</si>
  <si>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</si>
  <si>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</si>
  <si>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</si>
  <si>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</si>
  <si>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</si>
  <si>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</si>
  <si>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</si>
  <si>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</si>
  <si>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</si>
  <si>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</si>
  <si>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</si>
  <si>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</si>
  <si>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</si>
  <si>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</si>
  <si>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</si>
  <si>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</si>
  <si>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</si>
  <si>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</si>
  <si>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</si>
  <si>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</si>
  <si>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</si>
  <si>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</si>
  <si>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</si>
  <si>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</si>
  <si>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</si>
  <si>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</si>
  <si>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</si>
  <si>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</si>
  <si>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</si>
  <si>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</si>
  <si>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</si>
  <si>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</si>
  <si>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</si>
  <si>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</si>
  <si>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</si>
  <si>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</si>
  <si>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</si>
  <si>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</si>
  <si>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</si>
  <si>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</si>
  <si>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</si>
  <si>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</si>
  <si>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</si>
  <si>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</si>
  <si>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</si>
  <si>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</si>
  <si>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</si>
  <si>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</si>
  <si>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</si>
  <si>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</si>
  <si>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</si>
  <si>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</si>
  <si>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</si>
  <si>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</si>
  <si>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</si>
  <si>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</si>
  <si>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</si>
  <si>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</si>
  <si>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</si>
  <si>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</si>
  <si>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</si>
  <si>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</si>
  <si>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</si>
  <si>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</si>
  <si>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</si>
  <si>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</si>
  <si>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</si>
  <si>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</si>
  <si>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</si>
  <si>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</si>
  <si>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</si>
  <si>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</si>
  <si>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</si>
  <si>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</si>
  <si>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</si>
  <si>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</si>
  <si>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</si>
  <si>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</si>
  <si>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</si>
  <si>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</si>
  <si>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</si>
  <si>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</si>
  <si>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</si>
  <si>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</si>
  <si>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</si>
  <si>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</si>
  <si>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</si>
  <si>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</si>
  <si>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</si>
  <si>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</si>
  <si>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</si>
  <si>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</si>
  <si>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</si>
  <si>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</si>
  <si>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</si>
  <si>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</si>
  <si>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</si>
  <si>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</si>
  <si>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</si>
  <si>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</si>
  <si>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</si>
  <si>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</si>
  <si>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</si>
  <si>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</si>
  <si>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</si>
  <si>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</si>
  <si>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</si>
  <si>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</si>
  <si>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</si>
  <si>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</si>
  <si>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</si>
  <si>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</si>
  <si>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</si>
  <si>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</si>
  <si>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</si>
  <si>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</si>
  <si>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</si>
  <si>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</si>
  <si>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</si>
  <si>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</si>
  <si>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</si>
  <si>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</si>
  <si>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</si>
  <si>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</si>
  <si>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</si>
  <si>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</si>
  <si>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</si>
  <si>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</si>
  <si>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</si>
  <si>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</si>
  <si>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</si>
  <si>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</si>
  <si>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</si>
  <si>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</si>
  <si>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</si>
  <si>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</si>
  <si>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</si>
  <si>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</si>
  <si>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</si>
  <si>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</si>
  <si>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</si>
  <si>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</si>
  <si>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</si>
  <si>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</si>
  <si>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</si>
  <si>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</si>
  <si>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</si>
  <si>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</si>
  <si>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</si>
  <si>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</si>
  <si>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</si>
  <si>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</si>
  <si>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</si>
  <si>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</si>
  <si>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</si>
  <si>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</si>
  <si>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</si>
  <si>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</si>
  <si>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</si>
  <si>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</si>
  <si>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</si>
  <si>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</si>
  <si>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</si>
  <si>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</si>
  <si>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</si>
  <si>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</si>
  <si>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</si>
  <si>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</si>
  <si>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</si>
  <si>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</si>
  <si>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</si>
  <si>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</si>
  <si>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</si>
  <si>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</si>
  <si>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</si>
  <si>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</si>
  <si>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</si>
  <si>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</si>
  <si>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</si>
  <si>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</si>
  <si>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</si>
  <si>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</si>
  <si>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</si>
  <si>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</si>
  <si>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</si>
  <si>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</si>
  <si>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</si>
  <si>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</si>
  <si>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</si>
  <si>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</si>
  <si>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</si>
  <si>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</si>
  <si>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</si>
  <si>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</si>
  <si>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</si>
  <si>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</si>
  <si>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</si>
  <si>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</si>
  <si>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</si>
  <si>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</si>
  <si>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</si>
  <si>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</si>
  <si>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</si>
  <si>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</si>
  <si>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</si>
  <si>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</si>
  <si>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</si>
  <si>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</si>
  <si>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</si>
  <si>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</si>
  <si>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</si>
  <si>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</si>
  <si>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</si>
  <si>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</si>
  <si>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</si>
  <si>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</si>
  <si>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</si>
  <si>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</si>
  <si>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</si>
  <si>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</si>
  <si>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</si>
  <si>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</si>
  <si>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</si>
  <si>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</si>
  <si>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</si>
  <si>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</si>
  <si>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</si>
  <si>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</si>
  <si>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</si>
  <si>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</si>
  <si>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</si>
  <si>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</si>
  <si>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</si>
  <si>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</si>
  <si>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</si>
  <si>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</si>
  <si>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</si>
  <si>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</si>
  <si>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</si>
  <si>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</si>
  <si>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</si>
  <si>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</si>
  <si>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</si>
  <si>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</si>
  <si>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</si>
  <si>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</si>
  <si>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</si>
  <si>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</si>
  <si>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</si>
  <si>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</si>
  <si>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</si>
  <si>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</si>
  <si>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</si>
  <si>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</si>
  <si>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</si>
  <si>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</si>
  <si>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</si>
  <si>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</si>
  <si>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</si>
  <si>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</si>
  <si>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</si>
  <si>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</si>
  <si>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</si>
  <si>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</si>
  <si>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</si>
  <si>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</si>
  <si>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</si>
  <si>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</si>
  <si>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</si>
  <si>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</si>
  <si>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</si>
  <si>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</si>
  <si>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</si>
  <si>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</si>
  <si>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</si>
  <si>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</si>
  <si>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</si>
  <si>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</si>
  <si>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</si>
  <si>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</si>
  <si>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</si>
  <si>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</si>
  <si>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</si>
  <si>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</si>
  <si>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</si>
  <si>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</si>
  <si>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</si>
  <si>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</si>
  <si>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</si>
  <si>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</si>
  <si>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</si>
  <si>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</si>
  <si>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</si>
  <si>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</si>
  <si>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</si>
  <si>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</si>
  <si>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</si>
  <si>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</si>
  <si>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</si>
  <si>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</si>
  <si>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</si>
  <si>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</si>
  <si>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</si>
  <si>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</si>
  <si>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</si>
  <si>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</si>
  <si>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</si>
  <si>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</si>
  <si>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</si>
  <si>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</si>
  <si>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</si>
  <si>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</si>
  <si>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</si>
  <si>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</si>
  <si>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</si>
  <si>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</si>
  <si>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</si>
  <si>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</si>
  <si>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</si>
  <si>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</si>
  <si>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</si>
  <si>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</si>
  <si>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</si>
  <si>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</si>
  <si>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</si>
  <si>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</si>
  <si>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</si>
  <si>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</si>
  <si>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</si>
  <si>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</si>
  <si>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</si>
  <si>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</si>
  <si>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</si>
  <si>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</si>
  <si>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</si>
  <si>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</si>
  <si>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</si>
  <si>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</si>
  <si>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</si>
  <si>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</si>
  <si>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</si>
  <si>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</si>
  <si>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</si>
  <si>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</si>
  <si>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</si>
  <si>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</si>
  <si>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</si>
  <si>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</si>
  <si>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</si>
  <si>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</si>
  <si>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</si>
  <si>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</si>
  <si>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</si>
  <si>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</si>
  <si>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</si>
  <si>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</si>
  <si>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</si>
  <si>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</si>
  <si>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</si>
  <si>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</si>
  <si>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</si>
  <si>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</si>
  <si>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</si>
  <si>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</si>
  <si>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</si>
  <si>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</si>
  <si>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</si>
  <si>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</si>
  <si>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</si>
  <si>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</si>
  <si>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</si>
  <si>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</si>
  <si>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</si>
  <si>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</si>
  <si>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</si>
  <si>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</si>
  <si>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</si>
  <si>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</si>
  <si>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</si>
  <si>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</si>
  <si>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</si>
  <si>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</si>
  <si>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</si>
  <si>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</si>
  <si>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</si>
  <si>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</si>
  <si>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</si>
  <si>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</si>
  <si>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</si>
  <si>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</si>
  <si>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</si>
  <si>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</si>
  <si>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</si>
  <si>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</si>
  <si>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</si>
  <si>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</si>
  <si>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</si>
  <si>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</si>
  <si>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</si>
  <si>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</si>
  <si>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</si>
  <si>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</si>
  <si>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</si>
  <si>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</si>
  <si>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</si>
  <si>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</si>
  <si>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</si>
  <si>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</si>
  <si>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</si>
  <si>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</si>
  <si>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</si>
  <si>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</si>
  <si>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</si>
  <si>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</si>
  <si>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</si>
  <si>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</si>
  <si>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</si>
  <si>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</si>
  <si>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</si>
  <si>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</si>
  <si>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</si>
  <si>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</si>
  <si>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</si>
  <si>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</si>
  <si>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</si>
  <si>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</si>
  <si>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</si>
  <si>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</si>
  <si>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</si>
  <si>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</si>
  <si>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</si>
  <si>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</si>
  <si>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</si>
  <si>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</si>
  <si>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</si>
  <si>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</si>
  <si>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</si>
  <si>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</si>
  <si>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</si>
  <si>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</si>
  <si>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</si>
  <si>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</si>
  <si>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</si>
  <si>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</si>
  <si>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</si>
  <si>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</si>
  <si>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</si>
  <si>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</si>
  <si>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</si>
  <si>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</si>
  <si>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</si>
  <si>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</si>
  <si>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</si>
  <si>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</si>
  <si>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</si>
  <si>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</si>
  <si>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</si>
  <si>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</si>
  <si>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</si>
  <si>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</si>
  <si>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</si>
  <si>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</si>
  <si>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</si>
  <si>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</si>
  <si>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</si>
  <si>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</si>
  <si>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</si>
  <si>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</si>
  <si>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</si>
  <si>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</si>
  <si>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</si>
  <si>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</si>
  <si>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</si>
  <si>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</si>
  <si>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</si>
  <si>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</si>
  <si>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</si>
  <si>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</si>
  <si>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</si>
  <si>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</si>
  <si>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</si>
  <si>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</si>
  <si>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</si>
  <si>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</si>
  <si>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</si>
  <si>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</si>
  <si>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</si>
  <si>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</si>
  <si>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</si>
  <si>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</si>
  <si>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</si>
  <si>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</si>
  <si>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</si>
  <si>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</si>
  <si>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</si>
  <si>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</si>
  <si>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</si>
  <si>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</si>
  <si>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</si>
  <si>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</si>
  <si>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</si>
  <si>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</si>
  <si>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</si>
  <si>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</si>
  <si>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</si>
  <si>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</si>
  <si>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</si>
  <si>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</si>
  <si>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</si>
  <si>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</si>
  <si>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</si>
  <si>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</si>
  <si>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</si>
  <si>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</si>
  <si>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</si>
  <si>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</si>
  <si>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</si>
  <si>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</si>
  <si>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</si>
  <si>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</si>
  <si>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</si>
  <si>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</si>
  <si>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</si>
  <si>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</si>
  <si>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</si>
  <si>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</si>
  <si>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</si>
  <si>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</si>
  <si>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</si>
  <si>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</si>
  <si>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</si>
  <si>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</si>
  <si>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</si>
  <si>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</si>
  <si>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</si>
  <si>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</si>
  <si>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</si>
  <si>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</si>
  <si>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</si>
  <si>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</si>
  <si>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</si>
  <si>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</si>
  <si>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</si>
  <si>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</si>
  <si>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</si>
  <si>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</si>
  <si>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</si>
  <si>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</si>
  <si>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</si>
  <si>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</si>
  <si>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</si>
  <si>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</si>
  <si>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</si>
  <si>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</si>
  <si>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</si>
  <si>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</si>
  <si>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</si>
  <si>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</si>
  <si>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</si>
  <si>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</si>
  <si>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</si>
  <si>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</si>
  <si>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</si>
  <si>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</si>
  <si>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</si>
  <si>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</si>
  <si>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</si>
  <si>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</si>
  <si>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</si>
  <si>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</si>
  <si>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</si>
  <si>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</si>
  <si>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</si>
  <si>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</si>
  <si>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</si>
  <si>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</si>
  <si>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</si>
  <si>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</si>
  <si>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</si>
  <si>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</si>
  <si>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</si>
  <si>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</si>
  <si>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</si>
  <si>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</si>
  <si>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</si>
  <si>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</si>
  <si>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</si>
  <si>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</si>
  <si>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</si>
  <si>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</si>
  <si>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</si>
  <si>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</si>
  <si>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</si>
  <si>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</si>
  <si>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</si>
  <si>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</si>
  <si>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</si>
  <si>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</si>
  <si>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</si>
  <si>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</si>
  <si>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</si>
  <si>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</si>
  <si>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</si>
  <si>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</si>
  <si>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</si>
  <si>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</si>
  <si>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</si>
  <si>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</si>
  <si>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</si>
  <si>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</si>
  <si>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</si>
  <si>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</si>
  <si>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</si>
  <si>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</si>
  <si>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</si>
  <si>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</si>
  <si>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</si>
  <si>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</si>
  <si>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</si>
  <si>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</si>
  <si>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</si>
  <si>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</si>
  <si>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</si>
  <si>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</si>
  <si>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</si>
  <si>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</si>
  <si>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</si>
  <si>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</si>
  <si>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</si>
  <si>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</si>
  <si>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</si>
  <si>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</si>
  <si>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</si>
  <si>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</si>
  <si>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</si>
  <si>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</si>
  <si>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</si>
  <si>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</si>
  <si>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</si>
  <si>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</si>
  <si>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</si>
  <si>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</si>
  <si>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</si>
  <si>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</si>
  <si>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</si>
  <si>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</si>
  <si>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</si>
  <si>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</si>
  <si>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</si>
  <si>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</si>
  <si>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</si>
  <si>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</si>
  <si>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</si>
  <si>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</si>
  <si>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</si>
  <si>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</si>
  <si>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</si>
  <si>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</si>
  <si>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</si>
  <si>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</si>
  <si>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</si>
  <si>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</si>
  <si>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</si>
  <si>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</si>
  <si>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</si>
  <si>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</si>
  <si>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</si>
  <si>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</si>
  <si>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</si>
  <si>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</si>
  <si>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</si>
  <si>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</si>
  <si>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</si>
  <si>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</si>
  <si>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</si>
  <si>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</si>
  <si>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</si>
  <si>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</si>
  <si>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</si>
  <si>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</si>
  <si>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</si>
  <si>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</si>
  <si>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</si>
  <si>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</si>
  <si>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</si>
  <si>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</si>
  <si>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</si>
  <si>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</si>
  <si>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</si>
  <si>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</si>
  <si>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</si>
  <si>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</si>
  <si>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</si>
  <si>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</si>
  <si>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</si>
  <si>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</si>
  <si>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</si>
  <si>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</si>
  <si>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</si>
  <si>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</si>
  <si>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</si>
  <si>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</si>
  <si>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</si>
  <si>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</si>
  <si>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</si>
  <si>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</si>
  <si>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</si>
  <si>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</si>
  <si>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</si>
  <si>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</si>
  <si>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</si>
  <si>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</si>
  <si>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</si>
  <si>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</si>
  <si>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</si>
  <si>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</si>
  <si>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</si>
  <si>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</si>
  <si>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</si>
  <si>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</si>
  <si>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</si>
  <si>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</si>
  <si>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</si>
  <si>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</si>
  <si>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</si>
  <si>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</si>
  <si>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</si>
  <si>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</si>
  <si>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</si>
  <si>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</si>
  <si>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</si>
  <si>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</si>
  <si>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</si>
  <si>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</si>
  <si>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</si>
  <si>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</si>
  <si>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</si>
  <si>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</si>
  <si>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</si>
  <si>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</si>
  <si>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</si>
  <si>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</si>
  <si>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</si>
  <si>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</si>
  <si>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</si>
  <si>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</si>
  <si>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</si>
  <si>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</si>
  <si>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</si>
  <si>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</si>
  <si>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</si>
  <si>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</si>
  <si>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</si>
  <si>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</si>
  <si>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</si>
  <si>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</si>
  <si>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</si>
  <si>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</si>
  <si>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</si>
  <si>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</si>
  <si>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</si>
  <si>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</si>
  <si>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</si>
  <si>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</si>
  <si>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</si>
  <si>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</si>
  <si>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</si>
  <si>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</si>
  <si>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</si>
  <si>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</si>
  <si>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</si>
  <si>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</si>
  <si>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</si>
  <si>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</si>
  <si>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</si>
  <si>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</si>
  <si>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</si>
  <si>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</si>
  <si>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</si>
  <si>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</si>
  <si>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</si>
  <si>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</si>
  <si>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</si>
  <si>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</si>
  <si>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</si>
  <si>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</si>
  <si>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</si>
  <si>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</si>
  <si>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</si>
  <si>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</si>
  <si>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</si>
  <si>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</si>
  <si>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</si>
  <si>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</si>
  <si>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</si>
  <si>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</si>
  <si>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</si>
  <si>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</si>
  <si>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</si>
  <si>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</si>
  <si>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</si>
  <si>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</si>
  <si>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</si>
  <si>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</si>
  <si>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</si>
  <si>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</si>
  <si>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</si>
  <si>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</si>
  <si>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</si>
  <si>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</si>
  <si>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</si>
  <si>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</si>
  <si>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</si>
  <si>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</si>
  <si>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</si>
  <si>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</si>
  <si>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</si>
  <si>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</si>
  <si>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</si>
  <si>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</si>
  <si>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</si>
  <si>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</si>
  <si>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</si>
  <si>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</si>
  <si>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</si>
  <si>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</si>
  <si>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</si>
  <si>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</si>
  <si>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</si>
  <si>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</si>
  <si>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</si>
  <si>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</si>
  <si>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</si>
  <si>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</si>
  <si>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</si>
  <si>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</si>
  <si>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</si>
  <si>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</si>
  <si>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</si>
  <si>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</si>
  <si>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</si>
  <si>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</si>
  <si>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</si>
  <si>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</si>
  <si>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</si>
  <si>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</si>
  <si>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</si>
  <si>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</si>
  <si>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</si>
  <si>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</si>
  <si>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</si>
  <si>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</si>
  <si>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</si>
  <si>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</si>
  <si>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</si>
  <si>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</si>
  <si>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</si>
  <si>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</si>
  <si>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</si>
  <si>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</si>
  <si>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</si>
  <si>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</si>
  <si>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</si>
  <si>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</si>
  <si>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</si>
  <si>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</si>
  <si>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</si>
  <si>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</si>
  <si>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</si>
  <si>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</si>
  <si>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</si>
  <si>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</si>
  <si>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</si>
  <si>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</si>
  <si>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</si>
  <si>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</si>
  <si>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</si>
  <si>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</si>
  <si>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</si>
  <si>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</si>
  <si>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</si>
  <si>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</si>
  <si>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</si>
  <si>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</si>
  <si>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</si>
  <si>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</si>
  <si>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</si>
  <si>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</si>
  <si>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</si>
  <si>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</si>
  <si>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</si>
  <si>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</si>
  <si>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</si>
  <si>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</si>
  <si>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</si>
  <si>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</si>
  <si>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</si>
  <si>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</si>
  <si>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</si>
  <si>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</si>
  <si>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</si>
  <si>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</si>
  <si>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</si>
  <si>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</si>
  <si>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</si>
  <si>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</si>
  <si>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</si>
  <si>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</si>
  <si>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</si>
  <si>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</si>
  <si>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</si>
  <si>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</si>
  <si>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</si>
  <si>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</si>
  <si>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</si>
  <si>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</si>
  <si>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</si>
  <si>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</si>
  <si>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</si>
  <si>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</si>
  <si>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</si>
  <si>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</si>
  <si>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</si>
  <si>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</si>
  <si>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</si>
  <si>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</si>
  <si>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</si>
  <si>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</si>
  <si>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</si>
  <si>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</si>
  <si>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</si>
  <si>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</si>
  <si>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</si>
  <si>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</si>
  <si>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</si>
  <si>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</si>
  <si>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</si>
  <si>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</si>
  <si>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</si>
  <si>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</si>
  <si>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</si>
  <si>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</si>
  <si>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</si>
  <si>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</si>
  <si>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</si>
  <si>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</si>
  <si>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</si>
  <si>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</si>
  <si>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</si>
  <si>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</si>
  <si>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</si>
  <si>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</si>
  <si>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</si>
  <si>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</si>
  <si>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</si>
  <si>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</si>
  <si>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</si>
  <si>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</si>
  <si>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</si>
  <si>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</si>
  <si>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</si>
  <si>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</si>
  <si>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</si>
  <si>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</si>
  <si>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</si>
  <si>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</si>
  <si>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</si>
  <si>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</si>
  <si>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</si>
  <si>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</si>
  <si>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</si>
  <si>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</si>
  <si>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</si>
  <si>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</si>
  <si>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</si>
  <si>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</si>
  <si>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</si>
  <si>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</si>
  <si>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</si>
  <si>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</si>
  <si>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</si>
  <si>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</si>
  <si>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</si>
  <si>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</si>
  <si>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</si>
  <si>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</si>
  <si>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</si>
  <si>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</si>
  <si>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</si>
  <si>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</si>
  <si>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</si>
  <si>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</si>
  <si>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</si>
  <si>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</si>
  <si>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</si>
  <si>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</si>
  <si>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</si>
  <si>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</si>
  <si>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</si>
  <si>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</si>
  <si>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</si>
  <si>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</si>
  <si>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</si>
  <si>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</si>
  <si>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</si>
  <si>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</si>
  <si>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</si>
  <si>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</si>
  <si>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</si>
  <si>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</si>
  <si>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</si>
  <si>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</si>
  <si>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</si>
  <si>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</si>
  <si>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</si>
  <si>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</si>
  <si>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</si>
  <si>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</si>
  <si>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</si>
  <si>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</si>
  <si>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</si>
  <si>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</si>
  <si>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</si>
  <si>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</si>
  <si>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</si>
  <si>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</si>
  <si>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</si>
  <si>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</si>
  <si>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</si>
  <si>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</si>
  <si>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</si>
  <si>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</si>
  <si>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</si>
  <si>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</si>
  <si>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</si>
  <si>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</si>
  <si>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</si>
  <si>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</si>
  <si>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</si>
  <si>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</si>
  <si>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</si>
  <si>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</si>
  <si>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</si>
  <si>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</si>
  <si>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</si>
  <si>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</si>
  <si>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</si>
  <si>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</si>
  <si>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</si>
  <si>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</si>
  <si>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</si>
  <si>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</si>
  <si>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</si>
  <si>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</si>
  <si>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</si>
  <si>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</si>
  <si>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</si>
  <si>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</si>
  <si>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</si>
  <si>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</si>
  <si>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</si>
  <si>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</si>
  <si>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</si>
  <si>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</si>
  <si>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</si>
  <si>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</si>
  <si>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</si>
  <si>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</si>
  <si>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</si>
  <si>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</si>
  <si>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</si>
  <si>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</si>
  <si>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</si>
  <si>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</si>
  <si>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</si>
  <si>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</si>
  <si>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</si>
  <si>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</si>
  <si>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</si>
  <si>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</si>
  <si>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</si>
  <si>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</si>
  <si>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</si>
  <si>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</si>
  <si>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</si>
  <si>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</si>
  <si>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</si>
  <si>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</si>
  <si>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</si>
  <si>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</si>
  <si>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</si>
  <si>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</si>
  <si>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</si>
  <si>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</si>
  <si>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</si>
  <si>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</si>
  <si>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</si>
  <si>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</si>
  <si>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</si>
  <si>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</si>
  <si>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</si>
  <si>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</si>
  <si>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</si>
  <si>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</si>
  <si>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</si>
  <si>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</si>
  <si>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</si>
  <si>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</si>
  <si>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</si>
  <si>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</si>
  <si>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</si>
  <si>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</si>
  <si>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</si>
  <si>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</si>
  <si>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</si>
  <si>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</si>
  <si>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</si>
  <si>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</si>
  <si>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</si>
  <si>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</si>
  <si>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</si>
  <si>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</si>
  <si>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</si>
  <si>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</si>
  <si>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</si>
  <si>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</si>
  <si>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</si>
  <si>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</si>
  <si>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</si>
  <si>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</si>
  <si>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</si>
  <si>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</si>
  <si>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</si>
  <si>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</si>
  <si>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</si>
  <si>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</si>
  <si>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</si>
  <si>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</si>
  <si>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</si>
  <si>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</si>
  <si>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</si>
  <si>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</si>
  <si>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</si>
  <si>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</si>
  <si>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</si>
  <si>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</si>
  <si>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</si>
  <si>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</si>
  <si>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</si>
  <si>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</si>
  <si>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</si>
  <si>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</si>
  <si>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</si>
  <si>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</si>
  <si>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</si>
  <si>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</si>
  <si>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</si>
  <si>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</si>
  <si>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</si>
  <si>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</si>
  <si>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</si>
  <si>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</si>
  <si>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</si>
  <si>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</si>
  <si>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</si>
  <si>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</si>
  <si>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</si>
  <si>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</si>
  <si>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</si>
  <si>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</si>
  <si>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</si>
  <si>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</si>
  <si>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</si>
  <si>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</si>
  <si>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</si>
  <si>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</si>
  <si>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</si>
  <si>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</si>
  <si>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</si>
  <si>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</si>
  <si>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</si>
  <si>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</si>
  <si>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</si>
  <si>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</si>
  <si>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</si>
  <si>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</si>
  <si>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</si>
  <si>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</si>
  <si>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</si>
  <si>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</si>
  <si>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</si>
  <si>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</si>
  <si>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</si>
  <si>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</si>
  <si>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</si>
  <si>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</si>
  <si>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</si>
  <si>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</si>
  <si>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</si>
  <si>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</si>
  <si>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</si>
  <si>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</si>
  <si>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</si>
  <si>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</si>
  <si>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</si>
  <si>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</si>
  <si>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</si>
  <si>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</si>
  <si>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</si>
  <si>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</si>
  <si>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</si>
  <si>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</si>
  <si>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</si>
  <si>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</si>
  <si>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</si>
  <si>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</si>
  <si>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</si>
  <si>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</si>
  <si>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</si>
  <si>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</si>
  <si>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</si>
  <si>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</si>
  <si>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</si>
  <si>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</si>
  <si>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</si>
  <si>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</si>
  <si>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</si>
  <si>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</si>
  <si>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</si>
  <si>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</si>
  <si>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</si>
  <si>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</si>
  <si>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</si>
  <si>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</si>
  <si>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</si>
  <si>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</si>
  <si>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</si>
  <si>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</si>
  <si>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</si>
  <si>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</si>
  <si>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</si>
  <si>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</si>
  <si>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</si>
  <si>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</si>
  <si>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</si>
  <si>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</si>
  <si>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</si>
  <si>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</si>
  <si>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</si>
  <si>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</si>
  <si>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</si>
  <si>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</si>
  <si>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</si>
  <si>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</si>
  <si>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</si>
  <si>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</si>
  <si>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</si>
  <si>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</si>
  <si>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</si>
  <si>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</si>
  <si>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</si>
  <si>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</si>
  <si>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</si>
  <si>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</si>
  <si>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</si>
  <si>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</si>
  <si>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</si>
  <si>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</si>
  <si>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</si>
  <si>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</si>
  <si>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</si>
  <si>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</si>
  <si>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</si>
  <si>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</si>
  <si>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</si>
  <si>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</si>
  <si>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</si>
  <si>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</si>
  <si>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</si>
  <si>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</si>
  <si>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</si>
  <si>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</si>
  <si>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</si>
  <si>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</si>
  <si>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</si>
  <si>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</si>
  <si>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</si>
  <si>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</si>
  <si>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</si>
  <si>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</si>
  <si>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</si>
  <si>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</si>
  <si>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</si>
  <si>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</si>
  <si>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</si>
  <si>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</si>
  <si>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</si>
  <si>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</si>
  <si>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</si>
  <si>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</si>
  <si>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</si>
  <si>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</si>
  <si>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</si>
  <si>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</si>
  <si>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</si>
  <si>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</si>
  <si>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</si>
  <si>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</si>
  <si>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</si>
  <si>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</si>
  <si>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</si>
  <si>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</si>
  <si>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</si>
  <si>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</si>
  <si>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</si>
  <si>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</si>
  <si>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</si>
  <si>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</si>
  <si>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</si>
  <si>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</si>
  <si>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</si>
  <si>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</si>
  <si>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</si>
  <si>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</si>
  <si>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</si>
  <si>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</si>
  <si>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</si>
  <si>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</si>
  <si>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</si>
  <si>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</si>
  <si>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</si>
  <si>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</si>
  <si>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</si>
  <si>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</si>
  <si>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</si>
  <si>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</si>
  <si>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</si>
  <si>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</si>
  <si>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</si>
  <si>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</si>
  <si>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</si>
  <si>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</si>
  <si>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</si>
  <si>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</si>
  <si>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</si>
  <si>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</si>
  <si>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</si>
  <si>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</si>
  <si>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</si>
  <si>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</si>
  <si>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</si>
  <si>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</si>
  <si>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</si>
  <si>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</si>
  <si>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</si>
  <si>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</si>
  <si>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</si>
  <si>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</si>
  <si>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</si>
  <si>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</si>
  <si>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</si>
  <si>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</si>
  <si>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</si>
  <si>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</si>
  <si>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</si>
  <si>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</si>
  <si>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</si>
  <si>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</si>
  <si>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</si>
  <si>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</si>
  <si>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</si>
  <si>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</si>
  <si>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</si>
  <si>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</si>
  <si>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</si>
  <si>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</si>
  <si>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</si>
  <si>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</si>
  <si>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</si>
  <si>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</si>
  <si>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</si>
  <si>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</si>
  <si>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</si>
  <si>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</si>
  <si>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</si>
  <si>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</si>
  <si>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</si>
  <si>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</si>
  <si>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</si>
  <si>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</si>
  <si>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</si>
  <si>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</si>
  <si>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</si>
  <si>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</si>
  <si>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</si>
  <si>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</si>
  <si>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</si>
  <si>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</si>
  <si>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</si>
  <si>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</si>
  <si>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</si>
  <si>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</si>
  <si>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</si>
  <si>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</si>
  <si>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</si>
  <si>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</si>
  <si>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</si>
  <si>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</si>
  <si>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</si>
  <si>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</si>
  <si>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</si>
  <si>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</si>
  <si>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</si>
  <si>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</si>
  <si>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</si>
  <si>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</si>
  <si>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</si>
  <si>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</si>
  <si>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</si>
  <si>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</si>
  <si>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</si>
  <si>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</si>
  <si>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</si>
  <si>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</si>
  <si>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</si>
  <si>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</si>
  <si>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</si>
  <si>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</si>
  <si>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</si>
  <si>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</si>
  <si>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</si>
  <si>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</si>
  <si>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</si>
  <si>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</si>
  <si>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</si>
  <si>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</si>
  <si>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</si>
  <si>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</si>
  <si>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</si>
  <si>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</si>
  <si>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</si>
  <si>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</si>
  <si>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</si>
  <si>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</si>
  <si>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</si>
  <si>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</si>
  <si>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</si>
  <si>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</si>
  <si>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</si>
  <si>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</si>
  <si>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</si>
  <si>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</si>
  <si>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</si>
  <si>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</si>
  <si>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</si>
  <si>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</si>
  <si>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</si>
  <si>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</si>
  <si>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</si>
  <si>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</si>
  <si>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</si>
  <si>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</si>
  <si>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</si>
  <si>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</si>
  <si>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</si>
  <si>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</si>
  <si>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</si>
  <si>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</si>
  <si>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</si>
  <si>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</si>
  <si>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</si>
  <si>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</si>
  <si>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</si>
  <si>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</si>
  <si>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</si>
  <si>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</si>
  <si>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</si>
  <si>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</si>
  <si>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</si>
  <si>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</si>
  <si>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</si>
  <si>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</si>
  <si>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</si>
  <si>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</si>
  <si>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</si>
  <si>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</si>
  <si>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</si>
  <si>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</si>
  <si>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</si>
  <si>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</si>
  <si>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</si>
  <si>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</si>
  <si>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</si>
  <si>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</si>
  <si>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</si>
  <si>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</si>
  <si>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</si>
  <si>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</si>
  <si>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</si>
  <si>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</si>
  <si>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</si>
  <si>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</si>
  <si>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</si>
  <si>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</si>
  <si>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</si>
  <si>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</si>
  <si>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</si>
  <si>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</si>
  <si>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</si>
  <si>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</si>
  <si>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</si>
  <si>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</si>
  <si>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</si>
  <si>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</si>
  <si>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</si>
  <si>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</si>
  <si>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</si>
  <si>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</si>
  <si>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</si>
  <si>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</si>
  <si>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</si>
  <si>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</si>
  <si>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</si>
  <si>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</si>
  <si>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</si>
  <si>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</si>
  <si>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</si>
  <si>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</si>
  <si>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</si>
  <si>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</si>
  <si>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</si>
  <si>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</si>
  <si>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</si>
  <si>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</si>
  <si>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</si>
  <si>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</si>
  <si>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</si>
  <si>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</si>
  <si>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</si>
  <si>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</si>
  <si>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</si>
  <si>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</si>
  <si>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</si>
  <si>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</si>
  <si>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</si>
  <si>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</si>
  <si>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</si>
  <si>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</si>
  <si>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</si>
  <si>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</si>
  <si>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</si>
  <si>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</si>
  <si>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</si>
  <si>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</si>
  <si>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</si>
  <si>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</si>
  <si>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</si>
  <si>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</si>
  <si>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</si>
  <si>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</si>
  <si>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</si>
  <si>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</si>
  <si>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</si>
  <si>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</si>
  <si>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</si>
  <si>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</si>
  <si>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</si>
  <si>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</si>
  <si>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</si>
  <si>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</si>
  <si>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</si>
  <si>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</si>
  <si>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</si>
  <si>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</si>
  <si>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</si>
  <si>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</si>
  <si>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</si>
  <si>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</si>
  <si>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</si>
  <si>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</si>
  <si>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</si>
  <si>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</si>
  <si>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</si>
  <si>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</si>
  <si>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</si>
  <si>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</si>
  <si>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</si>
  <si>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</si>
  <si>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</si>
  <si>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</si>
  <si>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</si>
  <si>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</si>
  <si>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</si>
  <si>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</si>
  <si>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</si>
  <si>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</si>
  <si>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</si>
  <si>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</si>
  <si>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</si>
  <si>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</si>
  <si>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</si>
  <si>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</si>
  <si>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</si>
  <si>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</si>
  <si>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</si>
  <si>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</si>
  <si>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</si>
  <si>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</si>
  <si>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</si>
  <si>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</si>
  <si>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</si>
  <si>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</si>
  <si>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</si>
  <si>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</si>
  <si>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</si>
  <si>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</si>
  <si>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</si>
  <si>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</si>
  <si>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</si>
  <si>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</si>
  <si>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</si>
  <si>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</si>
  <si>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</si>
  <si>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</si>
  <si>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</si>
  <si>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</si>
  <si>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</si>
  <si>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</si>
  <si>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</si>
  <si>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</si>
  <si>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</si>
  <si>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</si>
  <si>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</si>
  <si>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</si>
  <si>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</si>
  <si>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</si>
  <si>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</si>
  <si>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</si>
  <si>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</si>
  <si>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</si>
  <si>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</si>
  <si>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</si>
  <si>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</si>
  <si>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</si>
  <si>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</si>
  <si>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</si>
  <si>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</si>
  <si>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</si>
  <si>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</si>
  <si>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</si>
  <si>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</si>
  <si>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</si>
  <si>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</si>
  <si>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</si>
  <si>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</si>
  <si>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</si>
  <si>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</si>
  <si>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</si>
  <si>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</si>
  <si>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</si>
  <si>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</si>
  <si>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</si>
  <si>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</si>
  <si>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</si>
  <si>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</si>
  <si>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</si>
  <si>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</si>
  <si>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</si>
  <si>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</si>
  <si>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</si>
  <si>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</si>
  <si>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</si>
  <si>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</si>
  <si>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</si>
  <si>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</si>
  <si>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</si>
  <si>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</si>
  <si>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</si>
  <si>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</si>
  <si>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</si>
  <si>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</si>
  <si>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</si>
  <si>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</si>
  <si>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</si>
  <si>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</si>
  <si>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</si>
  <si>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</si>
  <si>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</si>
  <si>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</si>
  <si>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</si>
  <si>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</si>
  <si>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</si>
  <si>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</si>
  <si>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</si>
  <si>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</si>
  <si>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</si>
  <si>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</si>
  <si>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</si>
  <si>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</si>
  <si>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</si>
  <si>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</si>
  <si>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</si>
  <si>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</si>
  <si>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</si>
  <si>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</si>
  <si>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</si>
  <si>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</si>
  <si>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</si>
  <si>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</si>
  <si>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</si>
  <si>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</si>
  <si>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</si>
  <si>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</si>
  <si>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</si>
  <si>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</si>
  <si>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</si>
  <si>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</si>
  <si>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</si>
  <si>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</si>
  <si>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</si>
  <si>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</si>
  <si>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</si>
  <si>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</si>
  <si>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</si>
  <si>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</si>
  <si>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</si>
  <si>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</si>
  <si>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</si>
  <si>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</si>
  <si>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</si>
  <si>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</si>
  <si>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</si>
  <si>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</si>
  <si>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</si>
  <si>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</si>
  <si>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</si>
  <si>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</si>
  <si>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</si>
  <si>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</si>
  <si>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</si>
  <si>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</si>
  <si>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</si>
  <si>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</si>
  <si>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</si>
  <si>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</si>
  <si>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</si>
  <si>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</si>
  <si>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</si>
  <si>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</si>
  <si>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</si>
  <si>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</si>
  <si>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</si>
  <si>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</si>
  <si>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</si>
  <si>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</si>
  <si>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</si>
  <si>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</si>
  <si>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</si>
  <si>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</si>
  <si>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</si>
  <si>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</si>
  <si>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</si>
  <si>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</si>
  <si>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</si>
  <si>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</si>
  <si>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</si>
  <si>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</si>
  <si>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</si>
  <si>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</si>
  <si>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</si>
  <si>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</si>
  <si>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</si>
  <si>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</si>
  <si>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</si>
  <si>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</si>
  <si>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</si>
  <si>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</si>
  <si>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</si>
  <si>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</si>
  <si>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</si>
  <si>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</si>
  <si>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</si>
  <si>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</si>
  <si>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</si>
  <si>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</si>
  <si>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</si>
  <si>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</si>
  <si>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</si>
  <si>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</si>
  <si>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</si>
  <si>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</si>
  <si>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</si>
  <si>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</si>
  <si>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</si>
  <si>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</si>
  <si>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</si>
  <si>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</si>
  <si>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</si>
  <si>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</si>
  <si>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</si>
  <si>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</si>
  <si>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</si>
  <si>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</si>
  <si>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</si>
  <si>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</si>
  <si>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</si>
  <si>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</si>
  <si>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</si>
  <si>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</si>
  <si>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</si>
  <si>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</si>
  <si>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</si>
  <si>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</si>
  <si>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</si>
  <si>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</si>
  <si>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</si>
  <si>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</si>
  <si>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</si>
  <si>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</si>
  <si>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</si>
  <si>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</si>
  <si>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</si>
  <si>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</si>
  <si>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</si>
  <si>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</si>
  <si>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</si>
  <si>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</si>
  <si>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</si>
  <si>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</si>
  <si>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</si>
  <si>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</si>
  <si>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</si>
  <si>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</si>
  <si>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</si>
  <si>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</si>
  <si>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</si>
  <si>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</si>
  <si>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</si>
  <si>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</si>
  <si>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</si>
  <si>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</si>
  <si>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</si>
  <si>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</si>
  <si>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</si>
  <si>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</si>
  <si>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</si>
  <si>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</si>
  <si>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</si>
  <si>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</si>
  <si>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</si>
  <si>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</si>
  <si>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</si>
  <si>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</si>
  <si>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</si>
  <si>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</si>
  <si>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</si>
  <si>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</si>
  <si>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</si>
  <si>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</si>
  <si>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</si>
  <si>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</si>
  <si>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</si>
  <si>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</si>
  <si>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</si>
  <si>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</si>
  <si>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</si>
  <si>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</si>
  <si>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</si>
  <si>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</si>
  <si>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</si>
  <si>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</si>
  <si>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</si>
  <si>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</si>
  <si>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</si>
  <si>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</si>
  <si>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</si>
  <si>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</si>
  <si>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</si>
  <si>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</si>
  <si>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</si>
  <si>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</si>
  <si>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</si>
  <si>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</si>
  <si>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</si>
  <si>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</si>
  <si>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</si>
  <si>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</si>
  <si>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</si>
  <si>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</si>
  <si>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</si>
  <si>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</si>
  <si>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</si>
  <si>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</si>
  <si>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</si>
  <si>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</si>
  <si>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</si>
  <si>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</si>
  <si>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</si>
  <si>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</si>
  <si>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</si>
  <si>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</si>
  <si>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</si>
  <si>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</si>
  <si>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</si>
  <si>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</si>
  <si>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</si>
  <si>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</si>
  <si>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</si>
  <si>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</si>
  <si>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</si>
  <si>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</si>
  <si>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</si>
  <si>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</si>
  <si>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</si>
  <si>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</si>
  <si>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</si>
  <si>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</si>
  <si>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</si>
  <si>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</si>
  <si>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</si>
  <si>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</si>
  <si>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</si>
  <si>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</si>
  <si>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</si>
  <si>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</si>
  <si>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</si>
  <si>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</si>
  <si>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</si>
  <si>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</si>
  <si>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</si>
  <si>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</si>
  <si>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</si>
  <si>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</si>
  <si>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</si>
  <si>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</si>
  <si>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</si>
  <si>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</si>
  <si>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</si>
  <si>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</si>
  <si>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</si>
  <si>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</si>
  <si>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</si>
  <si>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</si>
  <si>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</si>
  <si>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</si>
  <si>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</si>
  <si>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</si>
  <si>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</si>
  <si>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</si>
  <si>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</si>
  <si>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</si>
  <si>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</si>
  <si>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</si>
  <si>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</si>
  <si>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</si>
  <si>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</si>
  <si>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</si>
  <si>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</si>
  <si>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</si>
  <si>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</si>
  <si>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</si>
  <si>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</si>
  <si>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</si>
  <si>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</si>
  <si>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</si>
  <si>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</si>
  <si>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</si>
  <si>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</si>
  <si>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</si>
  <si>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</si>
  <si>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</si>
  <si>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</si>
  <si>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</si>
  <si>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</si>
  <si>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</si>
  <si>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</si>
  <si>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</si>
  <si>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</si>
  <si>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</si>
  <si>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</si>
  <si>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</si>
  <si>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</si>
  <si>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</si>
  <si>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</si>
  <si>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</si>
  <si>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</si>
  <si>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</si>
  <si>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</si>
  <si>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</si>
  <si>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</si>
  <si>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</si>
  <si>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</si>
  <si>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</si>
  <si>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</si>
  <si>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</si>
  <si>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</si>
  <si>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</si>
  <si>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</si>
  <si>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</si>
  <si>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</si>
  <si>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</si>
  <si>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</si>
  <si>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</si>
  <si>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</si>
  <si>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</si>
  <si>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</si>
  <si>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</si>
  <si>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</si>
  <si>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</si>
  <si>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</si>
  <si>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</si>
  <si>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</si>
  <si>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</si>
  <si>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</si>
  <si>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</si>
  <si>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</si>
  <si>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</si>
  <si>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</si>
  <si>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</si>
  <si>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</si>
  <si>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</si>
  <si>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</si>
  <si>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</si>
  <si>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</si>
  <si>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</si>
  <si>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</si>
  <si>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</si>
  <si>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</si>
  <si>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</si>
  <si>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</si>
  <si>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</si>
  <si>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</si>
  <si>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</si>
  <si>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</si>
  <si>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</si>
  <si>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</si>
  <si>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</si>
  <si>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</si>
  <si>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</si>
  <si>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</si>
  <si>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</si>
  <si>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</si>
  <si>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</si>
  <si>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</si>
  <si>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</si>
  <si>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</si>
  <si>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</si>
  <si>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</si>
  <si>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</si>
  <si>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</si>
  <si>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</si>
  <si>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</si>
  <si>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</si>
  <si>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</si>
  <si>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</si>
  <si>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</si>
  <si>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</si>
  <si>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</si>
  <si>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</si>
  <si>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</si>
  <si>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</si>
  <si>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</si>
  <si>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</si>
  <si>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</si>
  <si>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</si>
  <si>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</si>
  <si>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</si>
  <si>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</si>
  <si>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</si>
  <si>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</si>
  <si>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</si>
  <si>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</si>
  <si>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</si>
  <si>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</si>
  <si>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</si>
  <si>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</si>
  <si>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</si>
  <si>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</si>
  <si>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</si>
  <si>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</si>
  <si>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</si>
  <si>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</si>
  <si>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</si>
  <si>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</si>
  <si>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</si>
  <si>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</si>
  <si>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</si>
  <si>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</si>
  <si>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</si>
  <si>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</si>
  <si>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</si>
  <si>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</si>
  <si>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</si>
  <si>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</si>
  <si>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</si>
  <si>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</si>
  <si>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</si>
  <si>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</si>
  <si>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</si>
  <si>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</si>
  <si>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</si>
  <si>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</si>
  <si>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</si>
  <si>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</si>
  <si>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</si>
  <si>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</si>
  <si>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</si>
  <si>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</si>
  <si>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</si>
  <si>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</si>
  <si>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</si>
  <si>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</si>
  <si>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</si>
  <si>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</si>
  <si>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</si>
  <si>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</si>
  <si>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</si>
  <si>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</si>
  <si>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</si>
  <si>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</si>
  <si>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</si>
  <si>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</si>
  <si>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</si>
  <si>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</si>
  <si>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</si>
  <si>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</si>
  <si>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</si>
  <si>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</si>
  <si>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</si>
  <si>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</si>
  <si>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</si>
  <si>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</si>
  <si>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</si>
  <si>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</si>
  <si>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</si>
  <si>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</si>
  <si>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</si>
  <si>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</si>
  <si>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</si>
  <si>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</si>
  <si>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</si>
  <si>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</si>
  <si>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</si>
  <si>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</si>
  <si>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</si>
  <si>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</si>
  <si>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</si>
  <si>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</si>
  <si>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</si>
  <si>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</si>
  <si>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</si>
  <si>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</si>
  <si>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</si>
  <si>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</si>
  <si>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</si>
  <si>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</si>
  <si>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</si>
  <si>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</si>
  <si>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</si>
  <si>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</si>
  <si>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</si>
  <si>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</si>
  <si>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</si>
  <si>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</si>
  <si>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</si>
  <si>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</si>
  <si>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</si>
  <si>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</si>
  <si>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</si>
  <si>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</si>
  <si>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</si>
  <si>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</si>
  <si>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</si>
  <si>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</si>
  <si>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</si>
  <si>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</si>
  <si>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</si>
  <si>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</si>
  <si>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</si>
  <si>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</si>
  <si>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</si>
  <si>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</si>
  <si>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</si>
  <si>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</si>
  <si>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</si>
  <si>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</si>
  <si>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</si>
  <si>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</si>
  <si>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</si>
  <si>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</si>
  <si>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</si>
  <si>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</si>
  <si>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</si>
  <si>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</si>
  <si>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</si>
  <si>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</si>
  <si>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</si>
  <si>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</si>
  <si>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</si>
  <si>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</si>
  <si>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</si>
  <si>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</si>
  <si>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</si>
  <si>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</si>
  <si>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</si>
  <si>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</si>
  <si>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</si>
  <si>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</si>
  <si>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</si>
  <si>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</si>
  <si>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</si>
  <si>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</si>
  <si>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</si>
  <si>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</si>
  <si>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</si>
  <si>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</si>
  <si>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</si>
  <si>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</si>
  <si>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</si>
  <si>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</si>
  <si>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</si>
  <si>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</si>
  <si>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</si>
  <si>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</si>
  <si>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</si>
  <si>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</si>
  <si>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</si>
  <si>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</si>
  <si>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</si>
  <si>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</si>
  <si>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</si>
  <si>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</si>
  <si>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</si>
  <si>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</si>
  <si>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</si>
  <si>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</si>
  <si>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</si>
  <si>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</si>
  <si>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</si>
  <si>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</si>
  <si>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</si>
  <si>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</si>
  <si>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</si>
  <si>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</si>
  <si>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</si>
  <si>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</si>
  <si>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</si>
  <si>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</si>
  <si>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</si>
  <si>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</si>
  <si>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</si>
  <si>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</si>
  <si>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</si>
  <si>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</si>
  <si>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</si>
  <si>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</si>
  <si>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</si>
  <si>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</si>
  <si>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</si>
  <si>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</si>
  <si>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</si>
  <si>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</si>
  <si>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</si>
  <si>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</si>
  <si>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</si>
  <si>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</si>
  <si>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</si>
  <si>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</si>
  <si>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</si>
  <si>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</si>
  <si>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</si>
  <si>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</si>
  <si>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</si>
  <si>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</si>
  <si>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</si>
  <si>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</si>
  <si>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</si>
  <si>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</si>
  <si>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</si>
  <si>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</si>
  <si>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</si>
  <si>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</si>
  <si>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</si>
  <si>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</si>
  <si>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</si>
  <si>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</si>
  <si>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</si>
  <si>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</si>
  <si>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</si>
  <si>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</si>
  <si>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</si>
  <si>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</si>
  <si>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</si>
  <si>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</si>
  <si>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</si>
  <si>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</si>
  <si>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</si>
  <si>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</si>
  <si>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</si>
  <si>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</si>
  <si>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</si>
  <si>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</si>
  <si>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</si>
  <si>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</si>
  <si>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</si>
  <si>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</si>
  <si>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</si>
  <si>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</si>
  <si>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</si>
  <si>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</si>
  <si>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</si>
  <si>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</si>
  <si>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</si>
  <si>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</si>
  <si>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</si>
  <si>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</si>
  <si>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</si>
  <si>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</si>
  <si>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</si>
  <si>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</si>
  <si>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</si>
  <si>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</si>
  <si>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</si>
  <si>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</si>
  <si>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</si>
  <si>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</si>
  <si>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</si>
  <si>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</si>
  <si>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</si>
  <si>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</si>
  <si>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</si>
  <si>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</si>
  <si>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</si>
  <si>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</si>
  <si>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</si>
  <si>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</si>
  <si>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</si>
  <si>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</si>
  <si>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</si>
  <si>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</si>
  <si>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</si>
  <si>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</si>
  <si>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</si>
  <si>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</si>
  <si>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</si>
  <si>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</si>
  <si>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</si>
  <si>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</si>
  <si>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</si>
  <si>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</si>
  <si>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</si>
  <si>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</si>
  <si>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</si>
  <si>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</si>
  <si>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</si>
  <si>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</si>
  <si>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</si>
  <si>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</si>
  <si>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</si>
  <si>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</si>
  <si>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</si>
  <si>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</si>
  <si>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</si>
  <si>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</si>
  <si>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</si>
  <si>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</si>
  <si>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</si>
  <si>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</si>
  <si>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</si>
  <si>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</si>
  <si>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</si>
  <si>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</si>
  <si>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</si>
  <si>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</si>
  <si>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</si>
  <si>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</si>
  <si>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</si>
  <si>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</si>
  <si>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</si>
  <si>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</si>
  <si>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</si>
  <si>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</si>
  <si>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</si>
  <si>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</si>
  <si>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</si>
  <si>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</si>
  <si>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</si>
  <si>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</si>
  <si>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</si>
  <si>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</si>
  <si>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</si>
  <si>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</si>
  <si>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</si>
  <si>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</si>
  <si>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</si>
  <si>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</si>
  <si>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</si>
  <si>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</si>
  <si>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</si>
  <si>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</si>
  <si>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</si>
  <si>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</si>
  <si>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</si>
  <si>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</si>
  <si>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</si>
  <si>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</si>
  <si>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</si>
  <si>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</si>
  <si>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</si>
  <si>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</si>
  <si>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</si>
  <si>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</si>
  <si>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</si>
  <si>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</si>
  <si>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</si>
  <si>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</si>
  <si>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</si>
  <si>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</si>
  <si>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</si>
  <si>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</si>
  <si>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</si>
  <si>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</si>
  <si>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</si>
  <si>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</si>
  <si>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</si>
  <si>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</si>
  <si>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</si>
  <si>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</si>
  <si>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</si>
  <si>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</si>
  <si>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</si>
  <si>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</si>
  <si>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</si>
  <si>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</si>
  <si>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</si>
  <si>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</si>
  <si>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</si>
  <si>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</si>
  <si>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</si>
  <si>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</si>
  <si>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</si>
  <si>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</si>
  <si>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</si>
  <si>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</si>
  <si>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</si>
  <si>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</si>
  <si>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</si>
  <si>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</si>
  <si>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</si>
  <si>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</si>
  <si>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</si>
  <si>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</si>
  <si>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</si>
  <si>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</si>
  <si>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</si>
  <si>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</si>
  <si>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</si>
  <si>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</si>
  <si>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</si>
  <si>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</si>
  <si>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</si>
  <si>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</si>
  <si>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</si>
  <si>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</si>
  <si>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</si>
  <si>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</si>
  <si>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</si>
  <si>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</si>
  <si>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</si>
  <si>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</si>
  <si>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</si>
  <si>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</si>
  <si>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</si>
  <si>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</si>
  <si>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</si>
  <si>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</si>
  <si>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</si>
  <si>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</si>
  <si>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</si>
  <si>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</si>
  <si>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</si>
  <si>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</si>
  <si>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</si>
  <si>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</si>
  <si>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</si>
  <si>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</si>
  <si>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</si>
  <si>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</si>
  <si>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</si>
  <si>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</si>
  <si>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</si>
  <si>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</si>
  <si>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</si>
  <si>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</si>
  <si>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</si>
  <si>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</si>
  <si>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</si>
  <si>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</si>
  <si>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</si>
  <si>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</si>
  <si>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</si>
  <si>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</si>
  <si>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</si>
  <si>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</si>
  <si>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</si>
  <si>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</si>
  <si>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</si>
  <si>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</si>
  <si>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</si>
  <si>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</si>
  <si>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</si>
  <si>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</si>
  <si>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</si>
  <si>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</si>
  <si>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</si>
  <si>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</si>
  <si>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</si>
  <si>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</si>
  <si>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</si>
  <si>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</si>
  <si>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</si>
  <si>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</si>
  <si>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</si>
  <si>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</si>
  <si>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</si>
  <si>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</si>
  <si>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</si>
  <si>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</si>
  <si>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</si>
  <si>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</si>
  <si>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</si>
  <si>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</si>
  <si>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</si>
  <si>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</si>
  <si>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</si>
  <si>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</si>
  <si>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</si>
  <si>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</si>
  <si>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</si>
  <si>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</si>
  <si>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</si>
  <si>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</si>
  <si>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</si>
  <si>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</si>
  <si>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</si>
  <si>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</si>
  <si>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</si>
  <si>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</si>
  <si>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</si>
  <si>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</si>
  <si>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</si>
  <si>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</si>
  <si>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</si>
  <si>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</si>
  <si>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</si>
  <si>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</si>
  <si>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</si>
  <si>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</si>
  <si>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</si>
  <si>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</si>
  <si>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</si>
  <si>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</si>
  <si>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</si>
  <si>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</si>
  <si>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</si>
  <si>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</si>
  <si>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</si>
  <si>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</si>
  <si>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</si>
  <si>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</si>
  <si>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</si>
  <si>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</si>
  <si>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</si>
  <si>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</si>
  <si>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</si>
  <si>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</si>
  <si>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</si>
  <si>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</si>
  <si>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</si>
  <si>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</si>
  <si>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</si>
  <si>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</si>
  <si>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</si>
  <si>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</si>
  <si>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</si>
  <si>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</si>
  <si>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</si>
  <si>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</si>
  <si>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</si>
  <si>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</si>
  <si>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</si>
  <si>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</si>
  <si>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</si>
  <si>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</si>
  <si>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</si>
  <si>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</si>
  <si>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</si>
  <si>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</si>
  <si>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</si>
  <si>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</si>
  <si>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</si>
  <si>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</si>
  <si>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</si>
  <si>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</si>
  <si>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</si>
  <si>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</si>
  <si>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</si>
  <si>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</si>
  <si>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</si>
  <si>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</si>
  <si>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</si>
  <si>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</si>
  <si>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</si>
  <si>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</si>
  <si>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</si>
  <si>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</si>
  <si>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</si>
  <si>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</si>
  <si>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</si>
  <si>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</si>
  <si>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</si>
  <si>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</si>
  <si>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</si>
  <si>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</si>
  <si>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</si>
  <si>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</si>
  <si>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</si>
  <si>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</si>
  <si>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</si>
  <si>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</si>
  <si>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</si>
  <si>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</si>
  <si>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</si>
  <si>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</si>
  <si>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</si>
  <si>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</si>
  <si>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</si>
  <si>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</si>
  <si>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</si>
  <si>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</si>
  <si>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</si>
  <si>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</si>
  <si>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</si>
  <si>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</si>
  <si>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</si>
  <si>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</si>
  <si>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</si>
  <si>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</si>
  <si>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</si>
  <si>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</si>
  <si>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</si>
  <si>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</si>
  <si>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</si>
  <si>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</si>
  <si>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</si>
  <si>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</si>
  <si>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</si>
  <si>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</si>
  <si>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</si>
  <si>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</si>
  <si>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</si>
  <si>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</si>
  <si>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</si>
  <si>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</si>
  <si>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</si>
  <si>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</si>
  <si>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</si>
  <si>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</si>
  <si>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</si>
  <si>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</si>
  <si>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</si>
  <si>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</si>
  <si>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</si>
  <si>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</si>
  <si>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</si>
  <si>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</si>
  <si>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</si>
  <si>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</si>
  <si>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</si>
  <si>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</si>
  <si>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</si>
  <si>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</si>
  <si>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</si>
  <si>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</si>
  <si>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</si>
  <si>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</si>
  <si>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</si>
  <si>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</si>
  <si>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</si>
  <si>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</si>
  <si>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</si>
  <si>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</si>
  <si>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</si>
  <si>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</si>
  <si>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</si>
  <si>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</si>
  <si>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</si>
  <si>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</si>
  <si>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</si>
  <si>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</si>
  <si>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</si>
  <si>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</si>
  <si>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</si>
  <si>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</si>
  <si>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</si>
  <si>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</si>
  <si>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</si>
  <si>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</si>
  <si>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</si>
  <si>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</si>
  <si>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</si>
  <si>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</si>
  <si>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</si>
  <si>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</si>
  <si>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</si>
  <si>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</si>
  <si>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</si>
  <si>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</si>
  <si>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</si>
  <si>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</si>
  <si>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</si>
  <si>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</si>
  <si>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</si>
  <si>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</si>
  <si>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</si>
  <si>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</si>
  <si>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</si>
  <si>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</si>
  <si>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</si>
  <si>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</si>
  <si>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</si>
  <si>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</si>
  <si>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</si>
  <si>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</si>
  <si>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</si>
  <si>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</si>
  <si>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</si>
  <si>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</si>
  <si>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</si>
  <si>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</si>
  <si>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</si>
  <si>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</si>
  <si>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</si>
  <si>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</si>
  <si>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</si>
  <si>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</si>
  <si>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</si>
  <si>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</si>
  <si>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</si>
  <si>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</si>
  <si>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</si>
  <si>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</si>
  <si>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</si>
  <si>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</si>
  <si>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</si>
  <si>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</si>
  <si>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</si>
  <si>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</si>
  <si>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</si>
  <si>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</si>
  <si>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</si>
  <si>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</si>
  <si>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</si>
  <si>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</si>
  <si>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</si>
  <si>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</si>
  <si>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</si>
  <si>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</si>
  <si>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</si>
  <si>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</si>
  <si>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</si>
  <si>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</si>
  <si>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</si>
  <si>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</si>
  <si>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</si>
  <si>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</si>
  <si>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</si>
  <si>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</si>
  <si>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</si>
  <si>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</si>
  <si>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</si>
  <si>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</si>
  <si>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</si>
  <si>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</si>
  <si>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</si>
  <si>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</si>
  <si>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</si>
  <si>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</si>
  <si>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</si>
  <si>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</si>
  <si>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</si>
  <si>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</si>
  <si>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</si>
  <si>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</si>
  <si>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</si>
  <si>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</si>
  <si>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</si>
  <si>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</si>
  <si>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</si>
  <si>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</si>
  <si>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</si>
  <si>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</si>
  <si>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</si>
  <si>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</si>
  <si>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</si>
  <si>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</si>
  <si>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</si>
  <si>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</si>
  <si>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</si>
  <si>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</si>
  <si>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</si>
  <si>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</si>
  <si>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</si>
  <si>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</si>
  <si>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</si>
  <si>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</si>
  <si>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</si>
  <si>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</si>
  <si>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</si>
  <si>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</si>
  <si>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</si>
  <si>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</si>
  <si>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</si>
  <si>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</si>
  <si>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</si>
  <si>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</si>
  <si>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</si>
  <si>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</si>
  <si>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</si>
  <si>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</si>
  <si>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</si>
  <si>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</si>
  <si>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</si>
  <si>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</si>
  <si>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</si>
  <si>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</si>
  <si>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</si>
  <si>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</si>
  <si>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</si>
  <si>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</si>
  <si>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</si>
  <si>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</si>
  <si>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</si>
  <si>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</si>
  <si>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</si>
  <si>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</si>
  <si>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</si>
  <si>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</si>
  <si>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</si>
  <si>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</si>
  <si>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</si>
  <si>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</si>
  <si>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</si>
  <si>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</si>
  <si>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</si>
  <si>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</si>
  <si>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</si>
  <si>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</si>
  <si>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</si>
  <si>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</si>
  <si>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</si>
  <si>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</si>
  <si>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</si>
  <si>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</si>
  <si>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</si>
  <si>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</si>
  <si>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</si>
  <si>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</si>
  <si>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</si>
  <si>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</si>
  <si>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</si>
  <si>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</si>
  <si>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</si>
  <si>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</si>
  <si>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</si>
  <si>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</si>
  <si>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</si>
  <si>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</si>
  <si>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</si>
  <si>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</si>
  <si>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</si>
  <si>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</si>
  <si>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</si>
  <si>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</si>
  <si>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</si>
  <si>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</si>
  <si>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</si>
  <si>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</si>
  <si>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</si>
  <si>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</si>
  <si>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</si>
  <si>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</si>
  <si>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</si>
  <si>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</si>
  <si>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</si>
  <si>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</si>
  <si>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</si>
  <si>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</si>
  <si>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</si>
  <si>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</si>
  <si>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</si>
  <si>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</si>
  <si>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</si>
  <si>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</si>
  <si>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</si>
  <si>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</si>
  <si>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</si>
  <si>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</si>
  <si>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</si>
  <si>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</si>
  <si>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</si>
  <si>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</si>
  <si>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</si>
  <si>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</si>
  <si>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</si>
  <si>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</si>
  <si>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</si>
  <si>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</si>
  <si>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</si>
  <si>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</si>
  <si>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</si>
  <si>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</si>
  <si>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</si>
  <si>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</si>
  <si>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</si>
  <si>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</si>
  <si>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</si>
  <si>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</si>
  <si>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</si>
  <si>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</si>
  <si>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</si>
  <si>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</si>
  <si>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</si>
  <si>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</si>
  <si>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</si>
  <si>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</si>
  <si>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</si>
  <si>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</si>
  <si>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</si>
  <si>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</si>
  <si>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</si>
  <si>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</si>
  <si>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</si>
  <si>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</si>
  <si>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</si>
  <si>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</si>
  <si>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</si>
  <si>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</si>
  <si>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</si>
  <si>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</si>
  <si>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</si>
  <si>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</si>
  <si>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</si>
  <si>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</si>
  <si>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</si>
  <si>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</si>
  <si>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</si>
  <si>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</si>
  <si>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</si>
  <si>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</si>
  <si>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</si>
  <si>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</si>
  <si>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</si>
  <si>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</si>
  <si>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</si>
  <si>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</si>
  <si>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</si>
  <si>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</si>
  <si>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</si>
  <si>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</si>
  <si>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</si>
  <si>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</si>
  <si>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</si>
  <si>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</si>
  <si>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</si>
  <si>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</si>
  <si>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</si>
  <si>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</si>
  <si>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</si>
  <si>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</si>
  <si>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</si>
  <si>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</si>
  <si>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</si>
  <si>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</si>
  <si>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</si>
  <si>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</si>
  <si>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</si>
  <si>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</si>
  <si>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</si>
  <si>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</si>
  <si>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</si>
  <si>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</si>
  <si>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</si>
  <si>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</si>
  <si>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</si>
  <si>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</si>
  <si>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</si>
  <si>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</si>
  <si>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</si>
  <si>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</si>
  <si>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</si>
  <si>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</si>
  <si>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</si>
  <si>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</si>
  <si>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</si>
  <si>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</si>
  <si>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</si>
  <si>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</si>
  <si>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</si>
  <si>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</si>
  <si>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</si>
  <si>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</si>
  <si>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</si>
  <si>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</si>
  <si>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</si>
  <si>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</si>
  <si>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</si>
  <si>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</si>
  <si>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</si>
  <si>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</si>
  <si>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</si>
  <si>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</si>
  <si>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</si>
  <si>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</si>
  <si>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</si>
  <si>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</si>
  <si>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</si>
  <si>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</si>
  <si>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</si>
  <si>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</si>
  <si>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</si>
  <si>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</si>
  <si>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</si>
  <si>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</si>
  <si>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</si>
  <si>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</si>
  <si>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</si>
  <si>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</si>
  <si>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</si>
  <si>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</si>
  <si>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</si>
  <si>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</si>
  <si>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</si>
  <si>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</si>
  <si>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</si>
  <si>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</si>
  <si>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</si>
  <si>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</si>
  <si>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</si>
  <si>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</si>
  <si>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</si>
  <si>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</si>
  <si>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</si>
  <si>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</si>
  <si>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</si>
  <si>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</si>
  <si>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</si>
  <si>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</si>
  <si>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</si>
  <si>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</si>
  <si>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</si>
  <si>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</si>
  <si>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</si>
  <si>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</si>
  <si>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</si>
  <si>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</si>
  <si>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</si>
  <si>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</si>
  <si>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</si>
  <si>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</si>
  <si>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</si>
  <si>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</si>
  <si>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</si>
  <si>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</si>
  <si>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</si>
  <si>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</si>
  <si>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</si>
  <si>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</si>
  <si>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</si>
  <si>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</si>
  <si>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</si>
  <si>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</si>
  <si>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</si>
  <si>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</si>
  <si>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</si>
  <si>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</si>
  <si>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</si>
  <si>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</si>
  <si>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</si>
  <si>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</si>
  <si>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</si>
  <si>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</si>
  <si>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</si>
  <si>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</si>
  <si>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</si>
  <si>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</si>
  <si>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</si>
  <si>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</si>
  <si>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</si>
  <si>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</si>
  <si>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</si>
  <si>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</si>
  <si>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</si>
  <si>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</si>
  <si>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</si>
  <si>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</si>
  <si>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</si>
  <si>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</si>
  <si>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</si>
  <si>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</si>
  <si>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</si>
  <si>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</si>
  <si>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</si>
  <si>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</si>
  <si>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</si>
  <si>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</si>
  <si>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</si>
  <si>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</si>
  <si>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</si>
  <si>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</si>
  <si>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</si>
  <si>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</si>
  <si>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</si>
  <si>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</si>
  <si>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</si>
  <si>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</si>
  <si>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</si>
  <si>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</si>
  <si>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</si>
  <si>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</si>
  <si>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</si>
  <si>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</si>
  <si>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</si>
  <si>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</si>
  <si>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</si>
  <si>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</si>
  <si>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</si>
  <si>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</si>
  <si>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</si>
  <si>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</si>
  <si>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</si>
  <si>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</si>
  <si>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</si>
  <si>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</si>
  <si>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</si>
  <si>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</si>
  <si>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</si>
  <si>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</si>
  <si>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</si>
  <si>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</si>
  <si>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</si>
  <si>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</si>
  <si>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</si>
  <si>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</si>
  <si>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</si>
  <si>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</si>
  <si>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</si>
  <si>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</si>
  <si>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</si>
  <si>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</si>
  <si>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</si>
  <si>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</si>
  <si>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</si>
  <si>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</si>
  <si>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</si>
  <si>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</si>
  <si>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</si>
  <si>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</si>
  <si>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</si>
  <si>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</si>
  <si>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</si>
  <si>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</si>
  <si>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</si>
  <si>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</si>
  <si>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</si>
  <si>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</si>
  <si>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</si>
  <si>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</si>
  <si>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</si>
  <si>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</si>
  <si>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</si>
  <si>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</si>
  <si>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</si>
  <si>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</si>
  <si>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</si>
  <si>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</si>
  <si>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</si>
  <si>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</si>
  <si>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</si>
  <si>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</si>
  <si>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</si>
  <si>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</si>
  <si>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</si>
  <si>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</si>
  <si>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</si>
  <si>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</si>
  <si>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</si>
  <si>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</si>
  <si>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</si>
  <si>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</si>
  <si>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</si>
  <si>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</si>
  <si>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</si>
  <si>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</si>
  <si>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</si>
  <si>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</si>
  <si>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</si>
  <si>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</si>
  <si>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</si>
  <si>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</si>
  <si>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</si>
  <si>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</si>
  <si>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</si>
  <si>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</si>
  <si>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</si>
  <si>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</si>
  <si>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</si>
  <si>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</si>
  <si>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</si>
  <si>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</si>
  <si>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</si>
  <si>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</si>
  <si>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</si>
  <si>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</si>
  <si>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</si>
  <si>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</si>
  <si>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</si>
  <si>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</si>
  <si>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</si>
  <si>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</si>
  <si>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</si>
  <si>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</si>
  <si>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</si>
  <si>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</si>
  <si>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</si>
  <si>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</si>
  <si>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</si>
  <si>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</si>
  <si>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</si>
  <si>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</si>
  <si>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</si>
  <si>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</si>
  <si>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</si>
  <si>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</si>
  <si>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</si>
  <si>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</si>
  <si>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</si>
  <si>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</si>
  <si>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</si>
  <si>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</si>
  <si>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</si>
  <si>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</si>
  <si>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</si>
  <si>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</si>
  <si>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</si>
  <si>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</si>
  <si>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</si>
  <si>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</si>
  <si>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</si>
  <si>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</si>
  <si>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</si>
  <si>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</si>
  <si>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</si>
  <si>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</si>
  <si>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</si>
  <si>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</si>
  <si>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</si>
  <si>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</si>
  <si>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</si>
  <si>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</si>
  <si>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</si>
  <si>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</si>
  <si>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</si>
  <si>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</si>
  <si>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</si>
  <si>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</si>
  <si>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</si>
  <si>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</si>
  <si>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</si>
  <si>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</si>
  <si>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</si>
  <si>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</si>
  <si>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</si>
  <si>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</si>
  <si>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</si>
  <si>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</si>
  <si>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</si>
  <si>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</si>
  <si>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</si>
  <si>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</si>
  <si>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</si>
  <si>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</si>
  <si>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</si>
  <si>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</si>
  <si>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</si>
  <si>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</si>
  <si>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</si>
  <si>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</si>
  <si>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</si>
  <si>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</si>
  <si>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</si>
  <si>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</si>
  <si>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</si>
  <si>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</si>
  <si>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</si>
  <si>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</si>
  <si>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</si>
  <si>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</si>
  <si>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</si>
  <si>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</si>
  <si>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</si>
  <si>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</si>
  <si>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</si>
  <si>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</si>
  <si>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</si>
  <si>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</si>
  <si>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</si>
  <si>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</si>
  <si>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</si>
  <si>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</si>
  <si>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</si>
  <si>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</si>
  <si>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</si>
  <si>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</si>
  <si>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</si>
  <si>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</si>
  <si>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</si>
  <si>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</si>
  <si>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</si>
  <si>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</si>
  <si>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</si>
  <si>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</si>
  <si>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</si>
  <si>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</si>
  <si>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</si>
  <si>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</si>
  <si>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</si>
  <si>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</si>
  <si>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</si>
  <si>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</si>
  <si>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</si>
  <si>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</si>
  <si>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</si>
  <si>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</si>
  <si>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</si>
  <si>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</si>
  <si>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</si>
  <si>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</si>
  <si>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</si>
  <si>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</si>
  <si>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</si>
  <si>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</si>
  <si>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</si>
  <si>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</si>
  <si>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</si>
  <si>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</si>
  <si>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</si>
  <si>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</si>
  <si>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</si>
  <si>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</si>
  <si>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</si>
  <si>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</si>
  <si>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</si>
  <si>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</si>
  <si>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</si>
  <si>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</si>
  <si>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</si>
  <si>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</si>
  <si>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</si>
  <si>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</si>
  <si>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</si>
  <si>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</si>
  <si>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</si>
  <si>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</si>
  <si>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</si>
  <si>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</si>
  <si>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</si>
  <si>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</si>
  <si>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</si>
  <si>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</si>
  <si>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</si>
  <si>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</si>
  <si>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</si>
  <si>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</si>
  <si>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</si>
  <si>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</si>
  <si>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</si>
  <si>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</si>
  <si>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</si>
  <si>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</si>
  <si>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</si>
  <si>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</si>
  <si>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</si>
  <si>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</si>
  <si>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</si>
  <si>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</si>
  <si>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</si>
  <si>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</si>
  <si>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</si>
  <si>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</si>
  <si>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</si>
  <si>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</si>
  <si>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</si>
  <si>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</si>
  <si>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</si>
  <si>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</si>
  <si>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</si>
  <si>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</si>
  <si>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</si>
  <si>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</si>
  <si>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</si>
  <si>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</si>
  <si>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</si>
  <si>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</si>
  <si>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</si>
  <si>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</si>
  <si>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</si>
  <si>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</si>
  <si>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</si>
  <si>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</si>
  <si>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</si>
  <si>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</si>
  <si>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</si>
  <si>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</si>
  <si>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</si>
  <si>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</si>
  <si>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</si>
  <si>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</si>
  <si>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</si>
  <si>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</si>
  <si>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</si>
  <si>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</si>
  <si>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</si>
  <si>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</si>
  <si>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</si>
  <si>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</si>
  <si>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</si>
  <si>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</si>
  <si>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</si>
  <si>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</si>
  <si>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</si>
  <si>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</si>
  <si>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</si>
  <si>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</si>
  <si>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</si>
  <si>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</si>
  <si>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</si>
  <si>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</si>
  <si>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</si>
  <si>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</si>
  <si>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</si>
  <si>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</si>
  <si>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</si>
  <si>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</si>
  <si>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</si>
  <si>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</si>
  <si>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</si>
  <si>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</si>
  <si>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</si>
  <si>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</si>
  <si>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</si>
  <si>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</si>
  <si>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</si>
  <si>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</si>
  <si>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</si>
  <si>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</si>
  <si>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</si>
  <si>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</si>
  <si>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</si>
  <si>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</si>
  <si>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</si>
  <si>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</si>
  <si>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</si>
  <si>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</si>
  <si>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</si>
  <si>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</si>
  <si>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</si>
  <si>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</si>
  <si>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</si>
  <si>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</si>
  <si>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</si>
  <si>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</si>
  <si>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</si>
  <si>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</si>
  <si>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</si>
  <si>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</si>
  <si>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</si>
  <si>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</si>
  <si>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</si>
  <si>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</si>
  <si>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</si>
  <si>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</si>
  <si>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</si>
  <si>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</si>
  <si>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</si>
  <si>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</si>
  <si>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</si>
  <si>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</si>
  <si>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</si>
  <si>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</si>
  <si>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</si>
  <si>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</si>
  <si>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</si>
  <si>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</si>
  <si>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</si>
  <si>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</si>
  <si>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</si>
  <si>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</si>
  <si>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</si>
  <si>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</si>
  <si>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</si>
  <si>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</si>
  <si>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</si>
  <si>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</si>
  <si>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</si>
  <si>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</si>
  <si>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</si>
  <si>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</si>
  <si>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</si>
  <si>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</si>
  <si>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</si>
  <si>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</si>
  <si>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</si>
  <si>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</si>
  <si>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</si>
  <si>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</si>
  <si>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</si>
  <si>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</si>
  <si>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</si>
  <si>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</si>
  <si>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</si>
  <si>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</si>
  <si>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</si>
  <si>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</si>
  <si>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</si>
  <si>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</si>
  <si>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</si>
  <si>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</si>
  <si>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</si>
  <si>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</si>
  <si>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</si>
  <si>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</si>
  <si>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</si>
  <si>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</si>
  <si>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</si>
  <si>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</si>
  <si>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</si>
  <si>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</si>
  <si>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</si>
  <si>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</si>
  <si>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</si>
  <si>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</si>
  <si>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</si>
  <si>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</si>
  <si>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</si>
  <si>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</si>
  <si>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</si>
  <si>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</si>
  <si>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</si>
  <si>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</si>
  <si>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</si>
  <si>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</si>
  <si>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</si>
  <si>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</si>
  <si>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</si>
  <si>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</si>
  <si>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</si>
  <si>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</si>
  <si>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</si>
  <si>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</si>
  <si>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</si>
  <si>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</si>
  <si>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</si>
  <si>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</si>
  <si>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</si>
  <si>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</si>
  <si>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</si>
  <si>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</si>
  <si>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</si>
  <si>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</si>
  <si>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</si>
  <si>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</si>
  <si>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</si>
  <si>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</si>
  <si>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</si>
  <si>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</si>
  <si>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</si>
  <si>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</si>
  <si>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</si>
  <si>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</si>
  <si>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</si>
  <si>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</si>
  <si>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</si>
  <si>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</si>
  <si>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</si>
  <si>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</si>
  <si>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</si>
  <si>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</si>
  <si>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</si>
  <si>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</si>
  <si>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</si>
  <si>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</si>
  <si>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</si>
  <si>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</si>
  <si>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</si>
  <si>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</si>
  <si>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</si>
  <si>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</si>
  <si>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</si>
  <si>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</si>
  <si>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</si>
  <si>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</si>
  <si>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</si>
  <si>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</si>
  <si>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</si>
  <si>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</si>
  <si>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</si>
  <si>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</si>
  <si>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</si>
  <si>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</si>
  <si>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</si>
  <si>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</si>
  <si>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</si>
  <si>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</si>
  <si>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</si>
  <si>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</si>
  <si>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</si>
  <si>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</si>
  <si>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</si>
  <si>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</si>
  <si>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</si>
  <si>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</si>
  <si>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</si>
  <si>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</si>
  <si>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</si>
  <si>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</si>
  <si>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</si>
  <si>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</si>
  <si>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</si>
  <si>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</si>
  <si>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</si>
  <si>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</si>
  <si>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</si>
  <si>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</si>
  <si>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</si>
  <si>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</si>
  <si>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</si>
  <si>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</si>
  <si>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</si>
  <si>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</si>
  <si>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</si>
  <si>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</si>
  <si>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</si>
  <si>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</si>
  <si>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</si>
  <si>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</si>
  <si>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</si>
  <si>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</si>
  <si>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</si>
  <si>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</si>
  <si>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</si>
  <si>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</si>
  <si>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</si>
  <si>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</si>
  <si>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</si>
  <si>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</si>
  <si>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</si>
  <si>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</si>
  <si>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</si>
  <si>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</si>
  <si>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</si>
  <si>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</si>
  <si>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</si>
  <si>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</si>
  <si>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</si>
  <si>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</si>
  <si>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</si>
  <si>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</si>
  <si>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</si>
  <si>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</si>
  <si>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</si>
  <si>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</si>
  <si>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</si>
  <si>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</si>
  <si>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</si>
  <si>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</si>
  <si>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</si>
  <si>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</si>
  <si>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</si>
  <si>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</si>
  <si>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</si>
  <si>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</si>
  <si>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</si>
  <si>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</si>
  <si>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</si>
  <si>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</si>
  <si>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</si>
  <si>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</si>
  <si>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</si>
  <si>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</si>
  <si>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</si>
  <si>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</si>
  <si>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</si>
  <si>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</si>
  <si>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</si>
  <si>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</si>
  <si>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</si>
  <si>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</si>
  <si>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</si>
  <si>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</si>
  <si>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</si>
  <si>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</si>
  <si>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</si>
  <si>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</si>
  <si>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</si>
  <si>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</si>
  <si>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</si>
  <si>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</si>
  <si>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</si>
  <si>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</si>
  <si>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</si>
  <si>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</si>
  <si>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</si>
  <si>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</si>
  <si>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</si>
  <si>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</si>
  <si>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</si>
  <si>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</si>
  <si>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</si>
  <si>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</si>
  <si>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</si>
  <si>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</si>
  <si>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</si>
  <si>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</si>
  <si>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</si>
  <si>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</si>
  <si>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</si>
  <si>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</si>
  <si>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</si>
  <si>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</si>
  <si>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</si>
  <si>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</si>
  <si>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</si>
  <si>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</si>
  <si>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</si>
  <si>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</si>
  <si>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</si>
  <si>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</si>
  <si>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</si>
  <si>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</si>
  <si>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</si>
  <si>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</si>
  <si>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</si>
  <si>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</si>
  <si>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</si>
  <si>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</si>
  <si>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</si>
  <si>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</si>
  <si>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</si>
  <si>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</si>
  <si>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</si>
  <si>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</si>
  <si>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</si>
  <si>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</si>
  <si>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</si>
  <si>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</si>
  <si>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</si>
  <si>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</si>
  <si>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</si>
  <si>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</si>
  <si>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</si>
  <si>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</si>
  <si>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</si>
  <si>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</si>
  <si>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</si>
  <si>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</si>
  <si>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</si>
  <si>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</si>
  <si>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</si>
  <si>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</si>
  <si>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</si>
  <si>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</si>
  <si>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</si>
  <si>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</si>
  <si>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</si>
  <si>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</si>
  <si>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</si>
  <si>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</si>
  <si>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</si>
  <si>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</si>
  <si>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</si>
  <si>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</si>
  <si>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</si>
  <si>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</si>
  <si>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</si>
  <si>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</si>
  <si>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</si>
  <si>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</si>
  <si>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</si>
  <si>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</si>
  <si>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</si>
  <si>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</si>
  <si>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</si>
  <si>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</si>
  <si>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</si>
  <si>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</si>
  <si>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</si>
  <si>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</si>
  <si>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</si>
  <si>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</si>
  <si>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</si>
  <si>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</si>
  <si>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</si>
  <si>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</si>
  <si>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</si>
  <si>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</si>
  <si>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</si>
  <si>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</si>
  <si>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</si>
  <si>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</si>
  <si>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</si>
  <si>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</si>
  <si>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</si>
  <si>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</si>
  <si>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</si>
  <si>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</si>
  <si>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</si>
  <si>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</si>
  <si>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</si>
  <si>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</si>
  <si>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</si>
  <si>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</si>
  <si>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</si>
  <si>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</si>
  <si>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</si>
  <si>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</si>
  <si>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</si>
  <si>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</si>
  <si>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</si>
  <si>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</si>
  <si>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</si>
  <si>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</si>
  <si>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</si>
  <si>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</si>
  <si>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</si>
  <si>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</si>
  <si>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</si>
  <si>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</si>
  <si>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</si>
  <si>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</si>
  <si>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</si>
  <si>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</si>
  <si>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</si>
  <si>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</si>
  <si>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</si>
  <si>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</si>
  <si>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</si>
  <si>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</si>
  <si>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</si>
  <si>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</si>
  <si>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</si>
  <si>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</si>
  <si>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</si>
  <si>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</si>
  <si>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</si>
  <si>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</si>
  <si>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</si>
  <si>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</si>
  <si>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</si>
  <si>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</si>
  <si>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</si>
  <si>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</si>
  <si>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</si>
  <si>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</si>
  <si>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</si>
  <si>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</si>
  <si>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</si>
  <si>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</si>
  <si>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</si>
  <si>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</si>
  <si>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</si>
  <si>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</si>
  <si>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</si>
  <si>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</si>
  <si>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</si>
  <si>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</si>
  <si>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</si>
  <si>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</si>
  <si>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</si>
  <si>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</si>
  <si>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</si>
  <si>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</si>
  <si>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</si>
  <si>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</si>
  <si>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</si>
  <si>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</si>
  <si>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</si>
  <si>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</si>
  <si>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</si>
  <si>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</si>
  <si>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</si>
  <si>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</si>
  <si>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</si>
  <si>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</si>
  <si>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</si>
  <si>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</si>
  <si>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</si>
  <si>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</si>
  <si>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</si>
  <si>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</si>
  <si>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</si>
  <si>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</si>
  <si>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</si>
  <si>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</si>
  <si>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</si>
  <si>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</si>
  <si>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</si>
  <si>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</si>
  <si>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</si>
  <si>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</si>
  <si>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</si>
  <si>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</si>
  <si>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</si>
  <si>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</si>
  <si>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</si>
  <si>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</si>
  <si>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</si>
  <si>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</si>
  <si>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</si>
  <si>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</si>
  <si>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</si>
  <si>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</si>
  <si>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</si>
  <si>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</si>
  <si>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</si>
  <si>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</si>
  <si>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</si>
  <si>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</si>
  <si>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</si>
  <si>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</si>
  <si>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</si>
  <si>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</si>
  <si>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</si>
  <si>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</si>
  <si>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</si>
  <si>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</si>
  <si>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</si>
  <si>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</si>
  <si>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</si>
  <si>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</si>
  <si>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</si>
  <si>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</si>
  <si>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</si>
  <si>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</si>
  <si>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</si>
  <si>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</si>
  <si>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</si>
  <si>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</si>
  <si>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</si>
  <si>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</si>
  <si>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</si>
  <si>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</si>
  <si>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</si>
  <si>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</si>
  <si>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</si>
  <si>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</si>
  <si>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</si>
  <si>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</si>
  <si>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</si>
  <si>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</si>
  <si>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</si>
  <si>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</si>
  <si>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</si>
  <si>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</si>
  <si>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</si>
  <si>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</si>
  <si>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</si>
  <si>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</si>
  <si>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</si>
  <si>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</si>
  <si>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</si>
  <si>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</si>
  <si>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</si>
  <si>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</si>
  <si>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</si>
  <si>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</si>
  <si>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</si>
  <si>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</si>
  <si>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</si>
  <si>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</si>
  <si>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</si>
  <si>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</si>
  <si>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</si>
  <si>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</si>
  <si>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</si>
  <si>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</si>
  <si>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</si>
  <si>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</si>
  <si>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</si>
  <si>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</si>
  <si>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</si>
  <si>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</si>
  <si>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</si>
  <si>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</si>
  <si>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</si>
  <si>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</si>
  <si>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</si>
  <si>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</si>
  <si>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</si>
  <si>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</si>
  <si>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</si>
  <si>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</si>
  <si>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</si>
  <si>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</si>
  <si>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</si>
  <si>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</si>
  <si>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</si>
  <si>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</si>
  <si>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</si>
  <si>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</si>
  <si>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</si>
  <si>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</si>
  <si>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</si>
  <si>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</si>
  <si>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</si>
  <si>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</si>
  <si>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</si>
  <si>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</si>
  <si>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</si>
  <si>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</si>
  <si>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</si>
  <si>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</si>
  <si>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</si>
  <si>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</si>
  <si>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</si>
  <si>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</si>
  <si>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</si>
  <si>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</si>
  <si>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</si>
  <si>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</si>
  <si>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</si>
  <si>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</si>
  <si>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</si>
  <si>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</si>
  <si>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</si>
  <si>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</si>
  <si>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</si>
  <si>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</si>
  <si>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</si>
  <si>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</si>
  <si>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</si>
  <si>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</si>
  <si>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</si>
  <si>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</si>
  <si>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</si>
  <si>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</si>
  <si>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</si>
  <si>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</si>
  <si>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</si>
  <si>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</si>
  <si>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</si>
  <si>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</si>
  <si>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</si>
  <si>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</si>
  <si>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</si>
  <si>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</si>
  <si>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</si>
  <si>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</si>
  <si>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</si>
  <si>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</si>
  <si>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</si>
  <si>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</si>
  <si>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</si>
  <si>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</si>
  <si>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</si>
  <si>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</si>
  <si>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</si>
  <si>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</si>
  <si>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</si>
  <si>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</si>
  <si>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</si>
  <si>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</si>
  <si>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</si>
  <si>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</si>
  <si>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</si>
  <si>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</si>
  <si>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</si>
  <si>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</si>
  <si>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</si>
  <si>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</si>
  <si>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</si>
  <si>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</si>
  <si>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</si>
  <si>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</si>
  <si>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</si>
  <si>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</si>
  <si>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</si>
  <si>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</si>
  <si>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</si>
  <si>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</si>
  <si>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</si>
  <si>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</si>
  <si>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</si>
  <si>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</si>
  <si>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</si>
  <si>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</si>
  <si>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</si>
  <si>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</si>
  <si>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</si>
  <si>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</si>
  <si>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</si>
  <si>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</si>
  <si>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</si>
  <si>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</si>
  <si>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</si>
  <si>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</si>
  <si>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</si>
  <si>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</si>
  <si>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</si>
  <si>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</si>
  <si>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</si>
  <si>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</si>
  <si>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</si>
  <si>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</si>
  <si>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</si>
  <si>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</si>
  <si>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</si>
  <si>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</si>
  <si>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</si>
  <si>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</si>
  <si>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</si>
  <si>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</si>
  <si>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</si>
  <si>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</si>
  <si>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</si>
  <si>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</si>
  <si>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</si>
  <si>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</si>
  <si>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</si>
  <si>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</si>
  <si>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</si>
  <si>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</si>
  <si>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</si>
  <si>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</si>
  <si>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</si>
  <si>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</si>
  <si>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</si>
  <si>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</si>
  <si>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</si>
  <si>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</si>
  <si>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</si>
  <si>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</si>
  <si>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</si>
  <si>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</si>
  <si>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</si>
  <si>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</si>
  <si>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</si>
  <si>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</si>
  <si>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</si>
  <si>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</si>
  <si>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</si>
  <si>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</si>
  <si>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</si>
  <si>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</si>
  <si>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</si>
  <si>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</si>
  <si>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</si>
  <si>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</si>
  <si>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</si>
  <si>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</si>
  <si>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</si>
  <si>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</si>
  <si>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</si>
  <si>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</si>
  <si>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</si>
  <si>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</si>
  <si>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</si>
  <si>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</si>
  <si>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</si>
  <si>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</si>
  <si>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</si>
  <si>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</si>
  <si>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</si>
  <si>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</si>
  <si>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</si>
  <si>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</si>
  <si>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</si>
  <si>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</si>
  <si>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</si>
  <si>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</si>
  <si>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</si>
  <si>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</si>
  <si>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</si>
  <si>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</si>
  <si>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</si>
  <si>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</si>
  <si>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</si>
  <si>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</si>
  <si>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</si>
  <si>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</si>
  <si>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</si>
  <si>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</si>
  <si>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</si>
  <si>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</si>
  <si>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</si>
  <si>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</si>
  <si>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</si>
  <si>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</si>
  <si>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</si>
  <si>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</si>
  <si>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</si>
  <si>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</si>
  <si>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</si>
  <si>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</si>
  <si>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</si>
  <si>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</si>
  <si>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</si>
  <si>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</si>
  <si>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</si>
  <si>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</si>
  <si>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</si>
  <si>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</si>
  <si>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</si>
  <si>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</si>
  <si>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</si>
  <si>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</si>
  <si>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</si>
  <si>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</si>
  <si>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</si>
  <si>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</si>
  <si>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</si>
  <si>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</si>
  <si>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</si>
  <si>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</si>
  <si>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</si>
  <si>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</si>
  <si>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</si>
  <si>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</si>
  <si>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</si>
  <si>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</si>
  <si>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</si>
  <si>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</si>
  <si>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</si>
  <si>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</si>
  <si>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</si>
  <si>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</si>
  <si>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</si>
  <si>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</si>
  <si>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</si>
  <si>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</si>
  <si>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</si>
  <si>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</si>
  <si>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</si>
  <si>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</si>
  <si>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</si>
  <si>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</si>
  <si>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</si>
  <si>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</si>
  <si>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</si>
  <si>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</si>
  <si>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</si>
  <si>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</si>
  <si>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</si>
  <si>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</si>
  <si>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</si>
  <si>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</si>
  <si>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</si>
  <si>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</si>
  <si>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</si>
  <si>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</si>
  <si>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</si>
  <si>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</si>
  <si>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</si>
  <si>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</si>
  <si>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</si>
  <si>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</si>
  <si>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</si>
  <si>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</si>
  <si>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</si>
  <si>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</si>
  <si>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</si>
  <si>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</si>
  <si>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</si>
  <si>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</si>
  <si>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</si>
  <si>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</si>
  <si>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</si>
  <si>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</si>
  <si>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</si>
  <si>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</si>
  <si>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</si>
  <si>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</si>
  <si>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</si>
  <si>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</si>
  <si>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</si>
  <si>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</si>
  <si>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</si>
  <si>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</si>
  <si>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</si>
  <si>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</si>
  <si>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</si>
  <si>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</si>
  <si>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</si>
  <si>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</si>
  <si>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</si>
  <si>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</si>
  <si>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</si>
  <si>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</si>
  <si>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</si>
  <si>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</si>
  <si>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</si>
  <si>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</si>
  <si>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</si>
  <si>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</si>
  <si>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</si>
  <si>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</si>
  <si>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</si>
  <si>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</si>
  <si>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</si>
  <si>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</si>
  <si>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</si>
  <si>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</si>
  <si>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</si>
  <si>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</si>
  <si>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</si>
  <si>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</si>
  <si>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</si>
  <si>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</si>
  <si>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</si>
  <si>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</si>
  <si>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</si>
  <si>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</si>
  <si>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</si>
  <si>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</si>
  <si>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</si>
  <si>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</si>
  <si>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</si>
  <si>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</si>
  <si>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</si>
  <si>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</si>
  <si>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</si>
  <si>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</si>
  <si>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</si>
  <si>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</si>
  <si>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</si>
  <si>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</si>
  <si>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</si>
  <si>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</si>
  <si>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</si>
  <si>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</si>
  <si>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</si>
  <si>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</si>
  <si>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</si>
  <si>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</si>
  <si>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</si>
  <si>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</si>
  <si>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</si>
  <si>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</si>
  <si>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</si>
  <si>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</si>
  <si>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</si>
  <si>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</si>
  <si>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</si>
  <si>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</si>
  <si>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</si>
  <si>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</si>
  <si>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</si>
  <si>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</si>
  <si>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</si>
  <si>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</si>
  <si>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</si>
  <si>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</si>
  <si>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</si>
  <si>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</si>
  <si>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</si>
  <si>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</si>
  <si>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</si>
  <si>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</si>
  <si>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</si>
  <si>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</si>
  <si>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</si>
  <si>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</si>
  <si>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</si>
  <si>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</si>
  <si>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</si>
  <si>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</si>
  <si>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</si>
  <si>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</si>
  <si>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</si>
  <si>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</si>
  <si>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</si>
  <si>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</si>
  <si>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</si>
  <si>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</si>
  <si>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</si>
  <si>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</si>
  <si>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</si>
  <si>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</si>
  <si>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</si>
  <si>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</si>
  <si>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</si>
  <si>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</si>
  <si>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</si>
  <si>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</si>
  <si>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</si>
  <si>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</si>
  <si>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</si>
  <si>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</si>
  <si>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</si>
  <si>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</si>
  <si>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</si>
  <si>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</si>
  <si>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</si>
  <si>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</si>
  <si>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</si>
  <si>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</si>
  <si>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</si>
  <si>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</si>
  <si>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</si>
  <si>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</si>
  <si>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</si>
  <si>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</si>
  <si>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</si>
  <si>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</si>
  <si>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</si>
  <si>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</si>
  <si>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</si>
  <si>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</si>
  <si>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</si>
  <si>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</si>
  <si>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</si>
  <si>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</si>
  <si>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</si>
  <si>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</si>
  <si>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</si>
  <si>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</si>
  <si>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</si>
  <si>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</si>
  <si>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</si>
  <si>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</si>
  <si>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</si>
  <si>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</si>
  <si>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</si>
  <si>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</si>
  <si>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</si>
  <si>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</si>
  <si>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</si>
  <si>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</si>
  <si>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</si>
  <si>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</si>
  <si>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</si>
  <si>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</si>
  <si>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</si>
  <si>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</si>
  <si>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</si>
  <si>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</si>
  <si>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</si>
  <si>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</si>
  <si>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</si>
  <si>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</si>
  <si>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</si>
  <si>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</si>
  <si>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</si>
  <si>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</si>
  <si>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</si>
  <si>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</si>
  <si>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</si>
  <si>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</si>
  <si>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</si>
  <si>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</si>
  <si>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</si>
  <si>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</si>
  <si>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</si>
  <si>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</si>
  <si>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</si>
  <si>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</si>
  <si>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</si>
  <si>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</si>
  <si>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</si>
  <si>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</si>
  <si>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</si>
  <si>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</si>
  <si>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</si>
  <si>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</si>
  <si>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</si>
  <si>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</si>
  <si>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</si>
  <si>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</si>
  <si>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</si>
  <si>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</si>
  <si>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</si>
  <si>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</si>
  <si>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</si>
  <si>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</si>
  <si>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</si>
  <si>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</si>
  <si>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</si>
  <si>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</si>
  <si>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</si>
  <si>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</si>
  <si>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</si>
  <si>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</si>
  <si>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</si>
  <si>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</si>
  <si>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</si>
  <si>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</si>
  <si>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</si>
  <si>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</si>
  <si>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</si>
  <si>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</si>
  <si>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</si>
  <si>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</si>
  <si>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</si>
  <si>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</si>
  <si>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</si>
  <si>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</si>
  <si>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</si>
  <si>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</si>
  <si>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</si>
  <si>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</si>
  <si>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</si>
  <si>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</si>
  <si>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</si>
  <si>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</si>
  <si>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</si>
  <si>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</si>
  <si>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</si>
  <si>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</si>
  <si>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</si>
  <si>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</si>
  <si>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</si>
  <si>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</si>
  <si>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</si>
  <si>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</si>
  <si>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</si>
  <si>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</si>
  <si>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</si>
  <si>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</si>
  <si>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</si>
  <si>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</si>
  <si>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</si>
  <si>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</si>
  <si>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</si>
  <si>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</si>
  <si>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</si>
  <si>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</si>
  <si>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</si>
  <si>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</si>
  <si>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</si>
  <si>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</si>
  <si>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</si>
  <si>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</si>
  <si>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</si>
  <si>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</si>
  <si>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</si>
  <si>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</si>
  <si>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</si>
  <si>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</si>
  <si>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</si>
  <si>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</si>
  <si>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</si>
  <si>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</si>
  <si>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</si>
  <si>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</si>
  <si>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</si>
  <si>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</si>
  <si>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</si>
  <si>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</si>
  <si>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</si>
  <si>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</si>
  <si>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</si>
  <si>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</si>
  <si>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</si>
  <si>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</si>
  <si>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</si>
  <si>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</si>
  <si>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</si>
  <si>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</si>
  <si>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</si>
  <si>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</si>
  <si>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</si>
  <si>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</si>
  <si>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</si>
  <si>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</si>
  <si>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</si>
  <si>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</si>
  <si>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</si>
  <si>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</si>
  <si>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</si>
  <si>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</si>
  <si>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</si>
  <si>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</si>
  <si>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</si>
  <si>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</si>
  <si>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</si>
  <si>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</si>
  <si>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</si>
  <si>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</si>
  <si>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</si>
  <si>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</si>
  <si>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</si>
  <si>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</si>
  <si>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</si>
  <si>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</si>
  <si>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</si>
  <si>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</si>
  <si>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</si>
  <si>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</si>
  <si>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</si>
  <si>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</si>
  <si>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</si>
  <si>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</si>
  <si>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</si>
  <si>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</si>
  <si>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</si>
  <si>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</si>
  <si>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</si>
  <si>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</si>
  <si>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</si>
  <si>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</si>
  <si>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</si>
  <si>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</si>
  <si>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</si>
  <si>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</si>
  <si>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</si>
  <si>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</si>
  <si>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</si>
  <si>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</si>
  <si>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</si>
  <si>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</si>
  <si>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</si>
  <si>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</si>
  <si>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</si>
  <si>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</si>
  <si>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</si>
  <si>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</si>
  <si>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</si>
  <si>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</si>
  <si>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</si>
  <si>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</si>
  <si>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</si>
  <si>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</si>
  <si>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</si>
  <si>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</si>
  <si>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</si>
  <si>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</si>
  <si>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</si>
  <si>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</si>
  <si>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</si>
  <si>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</si>
  <si>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</si>
  <si>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</si>
  <si>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</si>
  <si>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</si>
  <si>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</si>
  <si>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</si>
  <si>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</si>
  <si>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</si>
  <si>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</si>
  <si>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</si>
  <si>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</si>
  <si>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</si>
  <si>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</si>
  <si>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</si>
  <si>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</si>
  <si>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</si>
  <si>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</si>
  <si>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</si>
  <si>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</si>
  <si>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</si>
  <si>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</si>
  <si>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</si>
  <si>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</si>
  <si>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</si>
  <si>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</si>
  <si>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</si>
  <si>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</si>
  <si>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</si>
  <si>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</si>
  <si>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</si>
  <si>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</si>
  <si>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</si>
  <si>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</si>
  <si>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</si>
  <si>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</si>
  <si>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</si>
  <si>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</si>
  <si>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</si>
  <si>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</si>
  <si>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</si>
  <si>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</si>
  <si>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</si>
  <si>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</si>
  <si>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</si>
  <si>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</si>
  <si>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</si>
  <si>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</si>
  <si>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</si>
  <si>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</si>
  <si>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</si>
  <si>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</si>
  <si>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</si>
  <si>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</si>
  <si>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</si>
  <si>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</si>
  <si>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</si>
  <si>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</si>
  <si>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</si>
  <si>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</si>
  <si>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</si>
  <si>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</si>
  <si>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</si>
  <si>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</si>
  <si>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</si>
  <si>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</si>
  <si>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</si>
  <si>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</si>
  <si>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</si>
  <si>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</si>
  <si>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</si>
  <si>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</si>
  <si>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</si>
  <si>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</si>
  <si>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</si>
  <si>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</si>
  <si>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</si>
  <si>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</si>
  <si>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</si>
  <si>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</si>
  <si>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</si>
  <si>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</si>
  <si>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</si>
  <si>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</si>
  <si>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</si>
  <si>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</si>
  <si>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</si>
  <si>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</si>
  <si>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</si>
  <si>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</si>
  <si>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</si>
  <si>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</si>
  <si>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</si>
  <si>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</si>
  <si>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</si>
  <si>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</si>
  <si>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</si>
  <si>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</si>
  <si>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</si>
  <si>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</si>
  <si>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</si>
  <si>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</si>
  <si>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</si>
  <si>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</si>
  <si>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</si>
  <si>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</si>
  <si>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</si>
  <si>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</si>
  <si>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</si>
  <si>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</si>
  <si>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</si>
  <si>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</si>
  <si>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</si>
  <si>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</si>
  <si>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</si>
  <si>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</si>
  <si>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</si>
  <si>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</si>
  <si>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</si>
  <si>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</si>
  <si>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</si>
  <si>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</si>
  <si>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</si>
  <si>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</si>
  <si>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</si>
  <si>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</si>
  <si>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</si>
  <si>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</si>
  <si>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</si>
  <si>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</si>
  <si>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</si>
  <si>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</si>
  <si>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</si>
  <si>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</si>
  <si>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</si>
  <si>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</si>
  <si>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</si>
  <si>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</si>
  <si>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</si>
  <si>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</si>
  <si>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</si>
  <si>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</si>
  <si>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</si>
  <si>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</si>
  <si>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</si>
  <si>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</si>
  <si>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</si>
  <si>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</si>
  <si>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</si>
  <si>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</si>
  <si>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</si>
  <si>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</si>
  <si>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</si>
  <si>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</si>
  <si>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</si>
  <si>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</si>
  <si>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</si>
  <si>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</si>
  <si>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</si>
  <si>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</si>
  <si>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</si>
  <si>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</si>
  <si>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</si>
  <si>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</si>
  <si>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</si>
  <si>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</si>
  <si>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</si>
  <si>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</si>
  <si>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</si>
  <si>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</si>
  <si>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</si>
  <si>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</si>
  <si>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</si>
  <si>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</si>
  <si>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</si>
  <si>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</si>
  <si>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</si>
  <si>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</si>
  <si>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</si>
  <si>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</si>
  <si>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</si>
  <si>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</si>
  <si>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</si>
  <si>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</si>
  <si>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</si>
  <si>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</si>
  <si>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</si>
  <si>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</si>
  <si>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</si>
  <si>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</si>
  <si>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</si>
  <si>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</si>
  <si>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</si>
  <si>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</si>
  <si>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</si>
  <si>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</si>
  <si>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</si>
  <si>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</si>
  <si>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</si>
  <si>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</si>
  <si>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</si>
  <si>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</si>
  <si>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</si>
  <si>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</si>
  <si>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</si>
  <si>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</si>
  <si>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</si>
  <si>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</si>
  <si>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</si>
  <si>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</si>
  <si>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</si>
  <si>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</si>
  <si>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</si>
  <si>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</si>
  <si>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</si>
  <si>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</si>
  <si>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</si>
  <si>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</si>
  <si>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</si>
  <si>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</si>
  <si>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</si>
  <si>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</si>
  <si>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</si>
  <si>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</si>
  <si>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</si>
  <si>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</si>
  <si>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</si>
  <si>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</si>
  <si>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</si>
  <si>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</si>
  <si>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</si>
  <si>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</si>
  <si>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</si>
  <si>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</si>
  <si>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</si>
  <si>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</si>
  <si>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</si>
  <si>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</si>
  <si>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</si>
  <si>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</si>
  <si>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</si>
  <si>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</si>
  <si>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</si>
  <si>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</si>
  <si>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</si>
  <si>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</si>
  <si>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</si>
  <si>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</si>
  <si>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</si>
  <si>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</si>
  <si>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</si>
  <si>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</si>
  <si>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</si>
  <si>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</si>
  <si>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</si>
  <si>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</si>
  <si>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</si>
  <si>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</si>
  <si>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</si>
  <si>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</si>
  <si>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</si>
  <si>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</si>
  <si>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</si>
  <si>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</si>
  <si>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</si>
  <si>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</si>
  <si>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</si>
  <si>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</si>
  <si>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</si>
  <si>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</si>
  <si>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</si>
  <si>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</si>
  <si>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</si>
  <si>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</si>
  <si>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</si>
  <si>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</si>
  <si>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</si>
  <si>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</si>
  <si>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</si>
  <si>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</si>
  <si>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</si>
  <si>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</si>
  <si>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</si>
  <si>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</si>
  <si>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</si>
  <si>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</si>
  <si>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</si>
  <si>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</si>
  <si>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</si>
  <si>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</si>
  <si>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</si>
  <si>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</si>
  <si>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</si>
  <si>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</si>
  <si>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</si>
  <si>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</si>
  <si>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</si>
  <si>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</si>
  <si>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</si>
  <si>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</si>
  <si>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</si>
  <si>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</si>
  <si>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</si>
  <si>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</si>
  <si>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</si>
  <si>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</si>
  <si>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</si>
  <si>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</si>
  <si>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</si>
  <si>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</si>
  <si>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</si>
  <si>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</si>
  <si>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</si>
  <si>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</si>
  <si>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</si>
  <si>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</si>
  <si>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</si>
  <si>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</si>
  <si>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</si>
  <si>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</si>
  <si>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</si>
  <si>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</si>
  <si>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</si>
  <si>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</si>
  <si>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</si>
  <si>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</si>
  <si>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</si>
  <si>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</si>
  <si>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</si>
  <si>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</si>
  <si>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</si>
  <si>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</si>
  <si>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</si>
  <si>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</si>
  <si>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</si>
  <si>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</si>
  <si>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</si>
  <si>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</si>
  <si>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</si>
  <si>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</si>
  <si>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</si>
  <si>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</si>
  <si>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</si>
  <si>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</si>
  <si>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</si>
  <si>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</si>
  <si>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</si>
  <si>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</si>
  <si>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</si>
  <si>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</si>
  <si>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</si>
  <si>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</si>
  <si>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</si>
  <si>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</si>
  <si>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</si>
  <si>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</si>
  <si>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</si>
  <si>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</si>
  <si>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</si>
  <si>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</si>
  <si>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</si>
  <si>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</si>
  <si>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</si>
  <si>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</si>
  <si>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</si>
  <si>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</si>
  <si>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</si>
  <si>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</si>
  <si>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</si>
  <si>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</si>
  <si>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</si>
  <si>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</si>
  <si>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</si>
  <si>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</si>
  <si>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</si>
  <si>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</si>
  <si>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</si>
  <si>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</si>
  <si>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</si>
  <si>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</si>
  <si>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</si>
  <si>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</si>
  <si>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</si>
  <si>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</si>
  <si>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</si>
  <si>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</si>
  <si>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</si>
  <si>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</si>
  <si>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</si>
  <si>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</si>
  <si>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</si>
  <si>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</si>
  <si>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</si>
  <si>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</si>
  <si>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</si>
  <si>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</si>
  <si>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</si>
  <si>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</si>
  <si>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</si>
  <si>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</si>
  <si>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</si>
  <si>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</si>
  <si>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</si>
  <si>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</si>
  <si>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</si>
  <si>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</si>
  <si>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</si>
  <si>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</si>
  <si>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</si>
  <si>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</si>
  <si>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</si>
  <si>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</si>
  <si>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</si>
  <si>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</si>
  <si>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</si>
  <si>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</si>
  <si>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</si>
  <si>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</si>
  <si>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</si>
  <si>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</si>
  <si>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</si>
  <si>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</si>
  <si>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</si>
  <si>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</si>
  <si>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</si>
  <si>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</si>
  <si>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</si>
  <si>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</si>
  <si>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</si>
  <si>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</si>
  <si>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</si>
  <si>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</si>
  <si>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</si>
  <si>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</si>
  <si>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</si>
  <si>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</si>
  <si>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</si>
  <si>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</si>
  <si>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</si>
  <si>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</si>
  <si>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</si>
  <si>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</si>
  <si>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</si>
  <si>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</si>
  <si>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</si>
  <si>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</si>
  <si>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</si>
  <si>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</si>
  <si>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</si>
  <si>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</si>
  <si>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</si>
  <si>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</si>
  <si>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</si>
  <si>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</si>
  <si>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</si>
  <si>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</si>
  <si>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</si>
  <si>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</si>
  <si>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</si>
  <si>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</si>
  <si>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</si>
  <si>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</si>
  <si>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</si>
  <si>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</si>
  <si>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</si>
  <si>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</si>
  <si>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</si>
  <si>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</si>
  <si>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</si>
  <si>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</si>
  <si>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</si>
  <si>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</si>
  <si>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</si>
  <si>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</si>
  <si>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</si>
  <si>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</si>
  <si>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</si>
  <si>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</si>
  <si>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</si>
  <si>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</si>
  <si>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</si>
  <si>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</si>
  <si>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</si>
  <si>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</si>
  <si>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</si>
  <si>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</si>
  <si>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</si>
  <si>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</si>
  <si>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</si>
  <si>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</si>
  <si>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</si>
  <si>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</si>
  <si>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</si>
  <si>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</si>
  <si>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</si>
  <si>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</si>
  <si>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</si>
  <si>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</si>
  <si>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</si>
  <si>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</si>
  <si>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</si>
  <si>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</si>
  <si>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</si>
  <si>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</si>
  <si>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</si>
  <si>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</si>
  <si>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</si>
  <si>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</si>
  <si>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</si>
  <si>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</si>
  <si>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</si>
  <si>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</si>
  <si>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</si>
  <si>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</si>
  <si>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</si>
  <si>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</si>
  <si>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</si>
  <si>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</si>
  <si>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</si>
  <si>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</si>
  <si>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</si>
  <si>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</si>
  <si>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</si>
  <si>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</si>
  <si>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</si>
  <si>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</si>
  <si>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</si>
  <si>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</si>
  <si>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</si>
  <si>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</si>
  <si>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</si>
  <si>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</si>
  <si>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</si>
  <si>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</si>
  <si>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</si>
  <si>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</si>
  <si>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</si>
  <si>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</si>
  <si>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</si>
  <si>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</si>
  <si>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</si>
  <si>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</si>
  <si>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</si>
  <si>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</si>
  <si>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</si>
  <si>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</si>
  <si>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</si>
  <si>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</si>
  <si>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</si>
  <si>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</si>
  <si>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</si>
  <si>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</si>
  <si>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</si>
  <si>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</si>
  <si>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</si>
  <si>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</si>
  <si>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</si>
  <si>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</si>
  <si>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</si>
  <si>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</si>
  <si>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</si>
  <si>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</si>
  <si>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</si>
  <si>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</si>
  <si>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</si>
  <si>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</si>
  <si>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</si>
  <si>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</si>
  <si>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</si>
  <si>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</si>
  <si>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</si>
  <si>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</si>
  <si>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</si>
  <si>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</si>
  <si>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</si>
  <si>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</si>
  <si>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</si>
  <si>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</si>
  <si>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</si>
  <si>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</si>
  <si>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</si>
  <si>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</si>
  <si>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</si>
  <si>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</si>
  <si>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</si>
  <si>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</si>
  <si>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</si>
  <si>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</si>
  <si>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</si>
  <si>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</si>
  <si>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</si>
  <si>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</si>
  <si>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</si>
  <si>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</si>
  <si>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</si>
  <si>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</si>
  <si>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</si>
  <si>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</si>
  <si>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</si>
  <si>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</si>
  <si>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</si>
  <si>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</si>
  <si>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</si>
  <si>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</si>
  <si>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</si>
  <si>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</si>
  <si>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</si>
  <si>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</si>
  <si>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</si>
  <si>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</si>
  <si>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</si>
  <si>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</si>
  <si>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</si>
  <si>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</si>
  <si>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</si>
  <si>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</si>
  <si>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</si>
  <si>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</si>
  <si>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</si>
  <si>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</si>
  <si>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</si>
  <si>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</si>
  <si>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</si>
  <si>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</si>
  <si>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</si>
  <si>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</si>
  <si>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</si>
  <si>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</si>
  <si>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</si>
  <si>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</si>
  <si>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</si>
  <si>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</si>
  <si>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</si>
  <si>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</si>
  <si>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</si>
  <si>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</si>
  <si>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</si>
  <si>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</si>
  <si>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</si>
  <si>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</si>
  <si>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</si>
  <si>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</si>
  <si>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</si>
  <si>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</si>
  <si>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</si>
  <si>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</si>
  <si>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</si>
  <si>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</si>
  <si>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</si>
  <si>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</si>
  <si>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</si>
  <si>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</si>
  <si>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</si>
  <si>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</si>
  <si>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</si>
  <si>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</si>
  <si>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</si>
  <si>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</si>
  <si>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</si>
  <si>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</si>
  <si>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</si>
  <si>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</si>
  <si>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</si>
  <si>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</si>
  <si>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</si>
  <si>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</si>
  <si>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</si>
  <si>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</si>
  <si>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</si>
  <si>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</si>
  <si>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</si>
  <si>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</si>
  <si>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</si>
  <si>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</si>
  <si>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</si>
  <si>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</si>
  <si>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</si>
  <si>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</si>
  <si>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</si>
  <si>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</si>
  <si>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</si>
  <si>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</si>
  <si>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</si>
  <si>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</si>
  <si>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</si>
  <si>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</si>
  <si>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</si>
  <si>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</si>
  <si>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</si>
  <si>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</si>
  <si>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</si>
  <si>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</si>
  <si>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</si>
  <si>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</si>
  <si>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</si>
  <si>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</si>
  <si>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</si>
  <si>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</si>
  <si>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</si>
  <si>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</si>
  <si>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</si>
  <si>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</si>
  <si>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</si>
  <si>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</si>
  <si>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</si>
  <si>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</si>
  <si>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</si>
  <si>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</si>
  <si>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</si>
  <si>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</si>
  <si>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</si>
  <si>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</si>
  <si>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</si>
  <si>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</si>
  <si>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</si>
  <si>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</si>
  <si>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</si>
  <si>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</si>
  <si>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</si>
  <si>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</si>
  <si>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</si>
  <si>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</si>
  <si>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</si>
  <si>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</si>
  <si>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</si>
  <si>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</si>
  <si>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</si>
  <si>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</si>
  <si>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</si>
  <si>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</si>
  <si>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</si>
  <si>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</si>
  <si>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</si>
  <si>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</si>
  <si>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</si>
  <si>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</si>
  <si>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</si>
  <si>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</si>
  <si>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</si>
  <si>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</si>
  <si>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</si>
  <si>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</si>
  <si>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</si>
  <si>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</si>
  <si>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</si>
  <si>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</si>
  <si>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</si>
  <si>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</si>
  <si>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</si>
  <si>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</si>
  <si>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</si>
  <si>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</si>
  <si>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</si>
  <si>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</si>
  <si>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</si>
  <si>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</si>
  <si>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</si>
  <si>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</si>
  <si>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</si>
  <si>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</si>
  <si>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</si>
  <si>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</si>
  <si>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</si>
  <si>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</si>
  <si>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</si>
  <si>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</si>
  <si>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</si>
  <si>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</si>
  <si>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</si>
  <si>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</si>
  <si>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</si>
  <si>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</si>
  <si>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</si>
  <si>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</si>
  <si>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</si>
  <si>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</si>
  <si>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</si>
  <si>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</si>
  <si>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</si>
  <si>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</si>
  <si>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</si>
  <si>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</si>
  <si>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</si>
  <si>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</si>
  <si>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</si>
  <si>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</si>
  <si>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</si>
  <si>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</si>
  <si>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</si>
  <si>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</si>
  <si>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</si>
  <si>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</si>
  <si>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</si>
  <si>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</si>
  <si>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</si>
  <si>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</si>
  <si>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</si>
  <si>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</si>
  <si>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</si>
  <si>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</si>
  <si>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</si>
  <si>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</si>
  <si>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</si>
  <si>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</si>
  <si>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</si>
  <si>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</si>
  <si>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</si>
  <si>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</si>
  <si>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</si>
  <si>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</si>
  <si>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</si>
  <si>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</si>
  <si>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</si>
  <si>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</si>
  <si>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</si>
  <si>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</si>
  <si>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</si>
  <si>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</si>
  <si>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</si>
  <si>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</si>
  <si>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</si>
  <si>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</si>
  <si>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</si>
  <si>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</si>
  <si>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</si>
  <si>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</si>
  <si>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</si>
  <si>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</si>
  <si>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</si>
  <si>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</si>
  <si>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</si>
  <si>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</si>
  <si>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</si>
  <si>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</si>
  <si>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</si>
  <si>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</si>
  <si>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</si>
  <si>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</si>
  <si>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</si>
  <si>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</si>
  <si>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</si>
  <si>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</si>
  <si>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</si>
  <si>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</si>
  <si>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</si>
  <si>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</si>
  <si>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</si>
  <si>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</si>
  <si>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</si>
  <si>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</si>
  <si>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</si>
  <si>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</si>
  <si>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</si>
  <si>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</si>
  <si>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</si>
  <si>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</si>
  <si>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</si>
  <si>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</si>
  <si>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</si>
  <si>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</si>
  <si>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</si>
  <si>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</si>
  <si>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</si>
  <si>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</si>
  <si>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</si>
  <si>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</si>
  <si>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</si>
  <si>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</si>
  <si>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</si>
  <si>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</si>
  <si>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</si>
  <si>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</si>
  <si>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</si>
  <si>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</si>
  <si>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</si>
  <si>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</si>
  <si>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</si>
  <si>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</si>
  <si>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</si>
  <si>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</si>
  <si>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</si>
  <si>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</si>
  <si>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</si>
  <si>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</si>
  <si>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</si>
  <si>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</si>
  <si>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</si>
  <si>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</si>
  <si>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</si>
  <si>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</si>
  <si>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</si>
  <si>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</si>
  <si>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</si>
  <si>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</si>
  <si>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</si>
  <si>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</si>
  <si>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</si>
  <si>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</si>
  <si>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</si>
  <si>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</si>
  <si>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</si>
  <si>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</si>
  <si>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</si>
  <si>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</si>
  <si>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</si>
  <si>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</si>
  <si>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</si>
  <si>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</si>
  <si>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</si>
  <si>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</si>
  <si>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</si>
  <si>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</si>
  <si>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</si>
  <si>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</si>
  <si>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</si>
  <si>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</si>
  <si>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</si>
  <si>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</si>
  <si>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</si>
  <si>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</si>
  <si>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</si>
  <si>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</si>
  <si>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</si>
  <si>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</si>
  <si>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</si>
  <si>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</si>
  <si>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</si>
  <si>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</si>
  <si>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</si>
  <si>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</si>
  <si>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</si>
  <si>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</si>
  <si>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</si>
  <si>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</si>
  <si>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</si>
  <si>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</si>
  <si>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</si>
  <si>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</si>
  <si>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</si>
  <si>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</si>
  <si>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</si>
  <si>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</si>
  <si>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</si>
  <si>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</si>
  <si>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</si>
  <si>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</si>
  <si>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</si>
  <si>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</si>
  <si>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</si>
  <si>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</si>
  <si>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</si>
  <si>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</si>
  <si>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</si>
  <si>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</si>
  <si>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</si>
  <si>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</si>
  <si>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</si>
  <si>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</si>
  <si>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</si>
  <si>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</si>
  <si>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</si>
  <si>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</si>
  <si>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</si>
  <si>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</si>
  <si>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</si>
  <si>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</si>
  <si>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</si>
  <si>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</si>
  <si>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</si>
  <si>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</si>
  <si>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</si>
  <si>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</si>
  <si>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</si>
  <si>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</si>
  <si>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</si>
  <si>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</si>
  <si>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</si>
  <si>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</si>
  <si>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</si>
  <si>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</si>
  <si>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</si>
  <si>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</si>
  <si>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</si>
  <si>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</si>
  <si>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</si>
  <si>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</si>
  <si>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</si>
  <si>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</si>
  <si>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</si>
  <si>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</si>
  <si>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</si>
  <si>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</si>
  <si>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</si>
  <si>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</si>
  <si>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</si>
  <si>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</si>
  <si>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</si>
  <si>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</si>
  <si>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</si>
  <si>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</si>
  <si>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</si>
  <si>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</si>
  <si>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</si>
  <si>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</si>
  <si>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</si>
  <si>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</si>
  <si>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</si>
  <si>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</si>
  <si>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</si>
  <si>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</si>
  <si>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</si>
  <si>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</si>
  <si>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</si>
  <si>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</si>
  <si>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</si>
  <si>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</si>
  <si>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</si>
  <si>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</si>
  <si>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</si>
  <si>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</si>
  <si>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</si>
  <si>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</si>
  <si>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</si>
  <si>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</si>
  <si>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</si>
  <si>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</si>
  <si>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</si>
  <si>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</si>
  <si>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</si>
  <si>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</si>
  <si>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</si>
  <si>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</si>
  <si>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</si>
  <si>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</si>
  <si>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</si>
  <si>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</si>
  <si>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</si>
  <si>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</si>
  <si>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</si>
  <si>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</si>
  <si>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</si>
  <si>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</si>
  <si>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</si>
  <si>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</si>
  <si>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</si>
  <si>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</si>
  <si>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</si>
  <si>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</si>
  <si>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</si>
  <si>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</si>
  <si>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</si>
  <si>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</si>
  <si>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</si>
  <si>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</si>
  <si>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</si>
  <si>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</si>
  <si>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</si>
  <si>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</si>
  <si>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</si>
  <si>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</si>
  <si>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</si>
  <si>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</si>
  <si>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</si>
  <si>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</si>
  <si>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</si>
  <si>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</si>
  <si>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</si>
  <si>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</si>
  <si>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</si>
  <si>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</si>
  <si>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</si>
  <si>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</si>
  <si>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</si>
  <si>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</si>
  <si>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</si>
  <si>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</si>
  <si>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</si>
  <si>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</si>
  <si>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</si>
  <si>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</si>
  <si>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</si>
  <si>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</si>
  <si>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</si>
  <si>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</si>
  <si>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</si>
  <si>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</si>
  <si>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</si>
  <si>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</si>
  <si>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</si>
  <si>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</si>
  <si>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</si>
  <si>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</si>
  <si>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</si>
  <si>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</si>
  <si>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</si>
  <si>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</si>
  <si>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</si>
  <si>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</si>
  <si>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</si>
  <si>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</si>
  <si>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</si>
  <si>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</si>
  <si>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</si>
  <si>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</si>
  <si>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</si>
  <si>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</si>
  <si>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</si>
  <si>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</si>
  <si>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</si>
  <si>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</si>
  <si>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</si>
  <si>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</si>
  <si>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</si>
  <si>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</si>
  <si>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</si>
  <si>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</si>
  <si>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</si>
  <si>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</si>
  <si>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</si>
  <si>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</si>
  <si>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</si>
  <si>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</si>
  <si>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</si>
  <si>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</si>
  <si>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</si>
  <si>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</si>
  <si>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</si>
  <si>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</si>
  <si>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</si>
  <si>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</si>
  <si>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</si>
  <si>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</si>
  <si>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</si>
  <si>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</si>
  <si>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</si>
  <si>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</si>
  <si>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</si>
  <si>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</si>
  <si>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</si>
  <si>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</si>
  <si>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</si>
  <si>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</si>
  <si>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</si>
  <si>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</si>
  <si>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</si>
  <si>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</si>
  <si>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</si>
  <si>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</si>
  <si>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</si>
  <si>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</si>
  <si>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</si>
  <si>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</si>
  <si>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</si>
  <si>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</si>
  <si>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</si>
  <si>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</si>
  <si>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</si>
  <si>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</si>
  <si>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</si>
  <si>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</si>
  <si>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</si>
  <si>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</si>
  <si>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</si>
  <si>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</si>
  <si>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</si>
  <si>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</si>
  <si>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</si>
  <si>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</si>
  <si>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</si>
  <si>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</si>
  <si>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</si>
  <si>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</si>
  <si>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</si>
  <si>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</si>
  <si>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</si>
  <si>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</si>
  <si>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</si>
  <si>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</si>
  <si>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</si>
  <si>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</si>
  <si>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</si>
  <si>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</si>
  <si>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</si>
  <si>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</si>
  <si>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</si>
  <si>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</si>
  <si>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</si>
  <si>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</si>
  <si>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</si>
  <si>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</si>
  <si>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</si>
  <si>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</si>
  <si>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</si>
  <si>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</si>
  <si>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</si>
  <si>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</si>
  <si>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</si>
  <si>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</si>
  <si>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</si>
  <si>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</si>
  <si>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</si>
  <si>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</si>
  <si>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</si>
  <si>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</si>
  <si>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</si>
  <si>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</si>
  <si>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</si>
  <si>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</si>
  <si>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</si>
  <si>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</si>
  <si>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</si>
  <si>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</si>
  <si>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</si>
  <si>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</si>
  <si>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</si>
  <si>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</si>
  <si>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</si>
  <si>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</si>
  <si>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</si>
  <si>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</si>
  <si>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</si>
  <si>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</si>
  <si>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</si>
  <si>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</si>
  <si>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</si>
  <si>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</si>
  <si>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</si>
  <si>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</si>
  <si>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</si>
  <si>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</si>
  <si>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</si>
  <si>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</si>
  <si>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</si>
  <si>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</si>
  <si>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</si>
  <si>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</si>
  <si>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</si>
  <si>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</si>
  <si>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</si>
  <si>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</si>
  <si>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</si>
  <si>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</si>
  <si>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</si>
  <si>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</si>
  <si>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</si>
  <si>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</si>
  <si>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</si>
  <si>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</si>
  <si>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</si>
  <si>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</si>
  <si>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</si>
  <si>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</si>
  <si>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</si>
  <si>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</si>
  <si>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</si>
  <si>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</si>
  <si>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</si>
  <si>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</si>
  <si>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</si>
  <si>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</si>
  <si>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</si>
  <si>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</si>
  <si>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</si>
  <si>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</si>
  <si>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</si>
  <si>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</si>
  <si>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</si>
  <si>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</si>
  <si>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</si>
  <si>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</si>
  <si>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</si>
  <si>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</si>
  <si>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</si>
  <si>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</si>
  <si>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</si>
  <si>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</si>
  <si>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</si>
  <si>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</si>
  <si>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</si>
  <si>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</si>
  <si>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</si>
  <si>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</si>
  <si>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</si>
  <si>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</si>
  <si>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</si>
  <si>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</si>
  <si>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</si>
  <si>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</si>
  <si>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</si>
  <si>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</si>
  <si>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</si>
  <si>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</si>
  <si>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</si>
  <si>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</si>
  <si>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</si>
  <si>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</si>
  <si>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</si>
  <si>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</si>
  <si>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</si>
  <si>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</si>
  <si>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</si>
  <si>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</si>
  <si>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</si>
  <si>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</si>
  <si>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</si>
  <si>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</si>
  <si>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</si>
  <si>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</si>
  <si>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</si>
  <si>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</si>
  <si>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</si>
  <si>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</si>
  <si>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</si>
  <si>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</si>
  <si>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</si>
  <si>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</si>
  <si>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</si>
  <si>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</si>
  <si>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</si>
  <si>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</si>
  <si>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</si>
  <si>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</si>
  <si>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</si>
  <si>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</si>
  <si>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</si>
  <si>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</si>
  <si>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</si>
  <si>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</si>
  <si>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</si>
  <si>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</si>
  <si>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</si>
  <si>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</si>
  <si>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</si>
  <si>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</si>
  <si>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</si>
  <si>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</si>
  <si>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</si>
  <si>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</si>
  <si>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</si>
  <si>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</si>
  <si>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</si>
  <si>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</si>
  <si>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</si>
  <si>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</si>
  <si>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</si>
  <si>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</si>
  <si>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</si>
  <si>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</si>
  <si>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</si>
  <si>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</si>
  <si>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</si>
  <si>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</si>
  <si>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</si>
  <si>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</si>
  <si>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</si>
  <si>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</si>
  <si>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</si>
  <si>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</si>
  <si>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</si>
  <si>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</si>
  <si>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</si>
  <si>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</si>
  <si>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</si>
  <si>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</si>
  <si>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</si>
  <si>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</si>
  <si>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</si>
  <si>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</si>
  <si>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</si>
  <si>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</si>
  <si>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</si>
  <si>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</si>
  <si>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</si>
  <si>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</si>
  <si>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</si>
  <si>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</si>
  <si>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</si>
  <si>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</si>
  <si>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</si>
  <si>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</si>
  <si>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</si>
  <si>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</si>
  <si>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</si>
  <si>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</si>
  <si>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</si>
  <si>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</si>
  <si>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</si>
  <si>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</si>
  <si>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</si>
  <si>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</si>
  <si>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</si>
  <si>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</si>
  <si>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</si>
  <si>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</si>
  <si>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</si>
  <si>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</si>
  <si>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</si>
  <si>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</si>
  <si>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</si>
  <si>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</si>
  <si>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</si>
  <si>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</si>
  <si>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</si>
  <si>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</si>
  <si>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</si>
  <si>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</si>
  <si>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</si>
  <si>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</si>
  <si>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</si>
  <si>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</si>
  <si>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</si>
  <si>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</si>
  <si>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</si>
  <si>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</si>
  <si>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</si>
  <si>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</si>
  <si>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</si>
  <si>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</si>
  <si>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</si>
  <si>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</si>
  <si>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</si>
  <si>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</si>
  <si>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</si>
  <si>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</si>
  <si>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</si>
  <si>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</si>
  <si>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</si>
  <si>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</si>
  <si>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</si>
  <si>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</si>
  <si>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</si>
  <si>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</si>
  <si>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</si>
  <si>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</si>
  <si>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</si>
  <si>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</si>
  <si>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</si>
  <si>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</si>
  <si>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</si>
  <si>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</si>
  <si>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</si>
  <si>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</si>
  <si>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</si>
  <si>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</si>
  <si>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</si>
  <si>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</si>
  <si>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</si>
  <si>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</si>
  <si>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</si>
  <si>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</si>
  <si>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</si>
  <si>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</si>
  <si>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</si>
  <si>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</si>
  <si>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</si>
  <si>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</si>
  <si>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</si>
  <si>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</si>
  <si>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</si>
  <si>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</si>
  <si>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</si>
  <si>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</si>
  <si>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</si>
  <si>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</si>
  <si>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</si>
  <si>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</si>
  <si>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</si>
  <si>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</si>
  <si>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</si>
  <si>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</si>
  <si>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</si>
  <si>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</si>
  <si>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</si>
  <si>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</si>
  <si>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</si>
  <si>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</si>
  <si>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</si>
  <si>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</si>
  <si>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</si>
  <si>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</si>
  <si>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</si>
  <si>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</si>
  <si>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</si>
  <si>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</si>
  <si>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</si>
  <si>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</si>
  <si>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</si>
  <si>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</si>
  <si>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</si>
  <si>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</si>
  <si>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</si>
  <si>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</si>
  <si>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</si>
  <si>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</si>
  <si>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</si>
  <si>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</si>
  <si>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</si>
  <si>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</si>
  <si>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</si>
  <si>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</si>
  <si>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</si>
  <si>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</si>
  <si>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</si>
  <si>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</si>
  <si>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</si>
  <si>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</si>
  <si>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</si>
  <si>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</si>
  <si>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</si>
  <si>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</si>
  <si>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</si>
  <si>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</si>
  <si>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</si>
  <si>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</si>
  <si>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</si>
  <si>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</si>
  <si>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</si>
  <si>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</si>
  <si>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</si>
  <si>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</si>
  <si>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</si>
  <si>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</si>
  <si>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</si>
  <si>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</si>
  <si>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</si>
  <si>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</si>
  <si>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</si>
  <si>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</si>
  <si>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</si>
  <si>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</si>
  <si>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</si>
  <si>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</si>
  <si>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</si>
  <si>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</si>
  <si>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</si>
  <si>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</si>
  <si>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</si>
  <si>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</si>
  <si>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</si>
  <si>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</si>
  <si>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</si>
  <si>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</si>
  <si>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</si>
  <si>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</si>
  <si>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</si>
  <si>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</si>
  <si>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</si>
  <si>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</si>
  <si>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</si>
  <si>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</si>
  <si>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</si>
  <si>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</si>
  <si>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</si>
  <si>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</si>
  <si>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</si>
  <si>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</si>
  <si>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</si>
  <si>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</si>
  <si>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</si>
  <si>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</si>
  <si>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</si>
  <si>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</si>
  <si>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</si>
  <si>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</si>
  <si>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</si>
  <si>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</si>
  <si>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</si>
  <si>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</si>
  <si>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</si>
  <si>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</si>
  <si>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</si>
  <si>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</si>
  <si>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</si>
  <si>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</si>
  <si>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</si>
  <si>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</si>
  <si>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</si>
  <si>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</si>
  <si>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</si>
  <si>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</si>
  <si>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</si>
  <si>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</si>
  <si>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</si>
  <si>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</si>
  <si>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</si>
  <si>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</si>
  <si>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</si>
  <si>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</si>
  <si>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</si>
  <si>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</si>
  <si>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</si>
  <si>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</si>
  <si>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</si>
  <si>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</si>
  <si>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</si>
  <si>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</si>
  <si>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</si>
  <si>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</si>
  <si>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</si>
  <si>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</si>
  <si>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</si>
  <si>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</si>
  <si>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</si>
  <si>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</si>
  <si>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</si>
  <si>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</si>
  <si>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</si>
  <si>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</si>
  <si>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</si>
  <si>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</si>
  <si>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</si>
  <si>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</si>
  <si>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</si>
  <si>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</si>
  <si>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</si>
  <si>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</si>
  <si>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</si>
  <si>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</si>
  <si>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</si>
  <si>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</si>
  <si>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</si>
  <si>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</si>
  <si>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</si>
  <si>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</si>
  <si>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</si>
  <si>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</si>
  <si>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</si>
  <si>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</si>
  <si>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</si>
  <si>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</si>
  <si>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</si>
  <si>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</si>
  <si>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</si>
  <si>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</si>
  <si>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</si>
  <si>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</si>
  <si>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</si>
  <si>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</si>
  <si>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</si>
  <si>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</si>
  <si>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</si>
  <si>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</si>
  <si>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</si>
  <si>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</si>
  <si>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</si>
  <si>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</si>
  <si>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</si>
  <si>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</si>
  <si>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</si>
  <si>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</si>
  <si>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</si>
  <si>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</si>
  <si>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</si>
  <si>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</si>
  <si>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</si>
  <si>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</si>
  <si>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</si>
  <si>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</si>
  <si>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</si>
  <si>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</si>
  <si>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</si>
  <si>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</si>
  <si>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</si>
  <si>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</si>
  <si>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</si>
  <si>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</si>
  <si>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</si>
  <si>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</si>
  <si>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</si>
  <si>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</si>
  <si>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</si>
  <si>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</si>
  <si>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</si>
  <si>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</si>
  <si>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</si>
  <si>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</si>
  <si>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</si>
  <si>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</si>
  <si>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</si>
  <si>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</si>
  <si>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</si>
  <si>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</si>
  <si>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</si>
  <si>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</si>
  <si>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</si>
  <si>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</si>
  <si>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</si>
  <si>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</si>
  <si>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</si>
  <si>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</si>
  <si>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</si>
  <si>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</si>
  <si>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</si>
  <si>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</si>
  <si>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</si>
  <si>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</si>
  <si>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</si>
  <si>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</si>
  <si>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</si>
  <si>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</si>
  <si>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</si>
  <si>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</si>
  <si>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</si>
  <si>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</si>
  <si>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</si>
  <si>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</si>
  <si>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</si>
  <si>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</si>
  <si>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</si>
  <si>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</si>
  <si>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</si>
  <si>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</si>
  <si>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</si>
  <si>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</si>
  <si>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</si>
  <si>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</si>
  <si>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</si>
  <si>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</si>
  <si>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</si>
  <si>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</si>
  <si>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</si>
  <si>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</si>
  <si>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</si>
  <si>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</si>
  <si>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</si>
  <si>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</si>
  <si>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</si>
  <si>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</si>
  <si>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</si>
  <si>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</si>
  <si>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</si>
  <si>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</si>
  <si>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</si>
  <si>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</si>
  <si>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</si>
  <si>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</si>
  <si>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</si>
  <si>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</si>
  <si>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</si>
  <si>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</si>
  <si>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</si>
  <si>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</si>
  <si>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</si>
  <si>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</si>
  <si>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</si>
  <si>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</si>
  <si>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</si>
  <si>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</si>
  <si>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</si>
  <si>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</si>
  <si>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</si>
  <si>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</si>
  <si>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</si>
  <si>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</si>
  <si>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</si>
  <si>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</si>
  <si>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</si>
  <si>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</si>
  <si>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</si>
  <si>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</si>
  <si>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</si>
  <si>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</si>
  <si>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</si>
  <si>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</si>
  <si>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</si>
  <si>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</si>
  <si>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</si>
  <si>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</si>
  <si>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</si>
  <si>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</si>
  <si>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</si>
  <si>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</si>
  <si>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</si>
  <si>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</si>
  <si>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</si>
  <si>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</si>
  <si>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</si>
  <si>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</si>
  <si>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</si>
  <si>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</si>
  <si>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</si>
  <si>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</si>
  <si>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</si>
  <si>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</si>
  <si>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</si>
  <si>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</si>
  <si>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</si>
  <si>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</si>
  <si>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</si>
  <si>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</si>
  <si>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</si>
  <si>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</si>
  <si>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</si>
  <si>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</si>
  <si>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</si>
  <si>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</si>
  <si>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</si>
  <si>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</si>
  <si>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</si>
  <si>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</si>
  <si>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</si>
  <si>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</si>
  <si>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</si>
  <si>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</si>
  <si>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</si>
  <si>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</si>
  <si>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</si>
  <si>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</si>
  <si>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</si>
  <si>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</si>
  <si>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</si>
  <si>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</si>
  <si>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</si>
  <si>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</si>
  <si>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</si>
  <si>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</si>
  <si>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</si>
  <si>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</si>
  <si>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</si>
  <si>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</si>
  <si>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</si>
  <si>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</si>
  <si>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</si>
  <si>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</si>
  <si>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</si>
  <si>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</si>
  <si>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</si>
  <si>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</si>
  <si>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</si>
  <si>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</si>
  <si>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</si>
  <si>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</si>
  <si>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</si>
  <si>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</si>
  <si>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</si>
  <si>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</si>
  <si>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</si>
  <si>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</si>
  <si>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</si>
  <si>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</si>
  <si>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</si>
  <si>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</si>
  <si>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</si>
  <si>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</si>
  <si>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</si>
  <si>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</si>
  <si>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</si>
  <si>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</si>
  <si>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</si>
  <si>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</si>
  <si>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</si>
  <si>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</si>
  <si>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</si>
  <si>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</si>
  <si>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</si>
  <si>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</si>
  <si>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</si>
  <si>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</si>
  <si>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</si>
  <si>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</si>
  <si>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</si>
  <si>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</si>
  <si>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</si>
  <si>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</si>
  <si>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</si>
  <si>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</si>
  <si>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</si>
  <si>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</si>
  <si>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</si>
  <si>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</si>
  <si>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</si>
  <si>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</si>
  <si>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</si>
  <si>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</si>
  <si>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</si>
  <si>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</si>
  <si>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</si>
  <si>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</si>
  <si>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</si>
  <si>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</si>
  <si>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</si>
  <si>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</si>
  <si>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</si>
  <si>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</si>
  <si>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</si>
  <si>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</si>
  <si>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</si>
  <si>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</si>
  <si>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</si>
  <si>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</si>
  <si>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</si>
  <si>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</si>
  <si>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</si>
  <si>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</si>
  <si>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</si>
  <si>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</si>
  <si>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</si>
  <si>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</si>
  <si>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</si>
  <si>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</si>
  <si>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</si>
  <si>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</si>
  <si>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</si>
  <si>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</si>
  <si>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</si>
  <si>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</si>
  <si>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</si>
  <si>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</si>
  <si>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</si>
  <si>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</si>
  <si>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</si>
  <si>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</si>
  <si>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</si>
  <si>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</si>
  <si>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</si>
  <si>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</si>
  <si>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</si>
  <si>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</si>
  <si>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</si>
  <si>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</si>
  <si>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</si>
  <si>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</si>
  <si>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</si>
  <si>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</si>
  <si>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</si>
  <si>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</si>
  <si>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</si>
  <si>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</si>
  <si>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</si>
  <si>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</si>
  <si>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</si>
  <si>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</si>
  <si>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</si>
  <si>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</si>
  <si>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</si>
  <si>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</si>
  <si>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</si>
  <si>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</si>
  <si>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</si>
  <si>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</si>
  <si>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</si>
  <si>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</si>
  <si>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</si>
  <si>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</si>
  <si>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</si>
  <si>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</si>
  <si>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</si>
  <si>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</si>
  <si>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</si>
  <si>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</si>
  <si>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</si>
  <si>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</si>
  <si>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</si>
  <si>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</si>
  <si>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</si>
  <si>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</si>
  <si>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</si>
  <si>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</si>
  <si>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</si>
  <si>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</si>
  <si>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</si>
  <si>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</si>
  <si>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</si>
  <si>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</si>
  <si>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</si>
  <si>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</si>
  <si>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</si>
  <si>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</si>
  <si>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</si>
  <si>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</si>
  <si>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</si>
  <si>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</si>
  <si>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</si>
  <si>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</si>
  <si>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</si>
  <si>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</si>
  <si>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</si>
  <si>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</si>
  <si>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</si>
  <si>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</si>
  <si>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</si>
  <si>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</si>
  <si>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</si>
  <si>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</si>
  <si>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</si>
  <si>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</si>
  <si>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</si>
  <si>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</si>
  <si>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</si>
  <si>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</si>
  <si>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</si>
  <si>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</si>
  <si>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</si>
  <si>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</si>
  <si>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</si>
  <si>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</si>
  <si>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</si>
  <si>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</si>
  <si>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</si>
  <si>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</si>
  <si>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</si>
  <si>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</si>
  <si>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</si>
  <si>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</si>
  <si>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</si>
  <si>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</si>
  <si>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</si>
  <si>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</si>
  <si>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</si>
  <si>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</si>
  <si>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</si>
  <si>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</si>
  <si>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</si>
  <si>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</si>
  <si>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</si>
  <si>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</si>
  <si>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</si>
  <si>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</si>
  <si>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</si>
  <si>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</si>
  <si>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</si>
  <si>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</si>
  <si>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</si>
  <si>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</si>
  <si>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</si>
  <si>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</si>
  <si>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</si>
  <si>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</si>
  <si>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</si>
  <si>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</si>
  <si>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</si>
  <si>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</si>
  <si>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</si>
  <si>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</si>
  <si>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</si>
  <si>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</si>
  <si>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</si>
  <si>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</si>
  <si>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</si>
  <si>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</si>
  <si>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</si>
  <si>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</si>
  <si>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</si>
  <si>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</si>
  <si>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</si>
  <si>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</si>
  <si>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</si>
  <si>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</si>
  <si>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</si>
  <si>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</si>
  <si>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</si>
  <si>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</si>
  <si>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</si>
  <si>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</si>
  <si>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</si>
  <si>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</si>
  <si>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</si>
  <si>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</si>
  <si>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</si>
  <si>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</si>
  <si>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</si>
  <si>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</si>
  <si>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</si>
  <si>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</si>
  <si>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</si>
  <si>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</si>
  <si>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</si>
  <si>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</si>
  <si>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</si>
  <si>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</si>
  <si>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</si>
  <si>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</si>
  <si>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</si>
  <si>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</si>
  <si>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</si>
  <si>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</si>
  <si>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</si>
  <si>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</si>
  <si>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</si>
  <si>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</si>
  <si>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</si>
  <si>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</si>
  <si>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</si>
  <si>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</si>
  <si>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</si>
  <si>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</si>
  <si>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</si>
  <si>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</si>
  <si>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</si>
  <si>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</si>
  <si>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</si>
  <si>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</si>
  <si>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</si>
  <si>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</si>
  <si>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</si>
  <si>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</si>
  <si>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</si>
  <si>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</si>
  <si>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</si>
  <si>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</si>
  <si>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</si>
  <si>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</si>
  <si>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</si>
  <si>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</si>
  <si>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</si>
  <si>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</si>
  <si>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</si>
  <si>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</si>
  <si>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</si>
  <si>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</si>
  <si>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</si>
  <si>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</si>
  <si>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</si>
  <si>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</si>
  <si>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</si>
  <si>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</si>
  <si>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</si>
  <si>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</si>
  <si>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</si>
  <si>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</si>
  <si>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</si>
  <si>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</si>
  <si>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</si>
  <si>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</si>
  <si>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</si>
  <si>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</si>
  <si>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</si>
  <si>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</si>
  <si>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</si>
  <si>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</si>
  <si>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</si>
  <si>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</si>
  <si>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</si>
  <si>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</si>
  <si>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</si>
  <si>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</si>
  <si>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</si>
  <si>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</si>
  <si>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</si>
  <si>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</si>
  <si>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</si>
  <si>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</si>
  <si>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</si>
  <si>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</si>
  <si>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</si>
  <si>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</si>
  <si>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</si>
  <si>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</si>
  <si>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</si>
  <si>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</si>
  <si>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</si>
  <si>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</si>
  <si>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</si>
  <si>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</si>
  <si>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</si>
  <si>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</si>
  <si>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</si>
  <si>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</si>
  <si>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</si>
  <si>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</si>
  <si>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</si>
  <si>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</si>
  <si>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</si>
  <si>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</si>
  <si>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</si>
  <si>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</si>
  <si>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</si>
  <si>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</si>
  <si>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</si>
  <si>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</si>
  <si>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</si>
  <si>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</si>
  <si>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</si>
  <si>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</si>
  <si>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</si>
  <si>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</si>
  <si>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</si>
  <si>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</si>
  <si>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</si>
  <si>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</si>
  <si>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</si>
  <si>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</si>
  <si>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</si>
  <si>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</si>
  <si>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</si>
  <si>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</si>
  <si>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</si>
  <si>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</si>
  <si>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</si>
  <si>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</si>
  <si>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</si>
  <si>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</si>
  <si>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</si>
  <si>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</si>
  <si>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</si>
  <si>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</si>
  <si>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</si>
  <si>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</si>
  <si>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</si>
  <si>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</si>
  <si>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</si>
  <si>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</si>
  <si>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</si>
  <si>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</si>
  <si>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</si>
  <si>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</si>
  <si>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</si>
  <si>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</si>
  <si>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</si>
  <si>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</si>
  <si>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</si>
  <si>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</si>
  <si>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</si>
  <si>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</si>
  <si>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</si>
  <si>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</si>
  <si>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</si>
  <si>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</si>
  <si>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</si>
  <si>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</si>
  <si>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</si>
  <si>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</si>
  <si>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</si>
  <si>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</si>
  <si>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</si>
  <si>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</si>
  <si>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</si>
  <si>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</si>
  <si>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</si>
  <si>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</si>
  <si>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</si>
  <si>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</si>
  <si>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</si>
  <si>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</si>
  <si>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</si>
  <si>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</si>
  <si>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</si>
  <si>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</si>
  <si>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</si>
  <si>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</si>
  <si>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</si>
  <si>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</si>
  <si>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</si>
  <si>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</si>
  <si>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</si>
  <si>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</si>
  <si>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</si>
  <si>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</si>
  <si>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</si>
  <si>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</si>
  <si>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</si>
  <si>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</si>
  <si>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</si>
  <si>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</si>
  <si>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</si>
  <si>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</si>
  <si>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</si>
  <si>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</si>
  <si>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</si>
  <si>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</si>
  <si>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</si>
  <si>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</si>
  <si>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</si>
  <si>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</si>
  <si>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</si>
  <si>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</si>
  <si>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</si>
  <si>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</si>
  <si>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</si>
  <si>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</si>
  <si>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</si>
  <si>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</si>
  <si>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</si>
  <si>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</si>
  <si>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</si>
  <si>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</si>
  <si>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</si>
  <si>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</si>
  <si>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</si>
  <si>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</si>
  <si>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</si>
  <si>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</si>
  <si>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</si>
  <si>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</si>
  <si>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</si>
  <si>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</si>
  <si>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</si>
  <si>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</si>
  <si>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</si>
  <si>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</si>
  <si>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</si>
  <si>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</si>
  <si>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</si>
  <si>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</si>
  <si>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</si>
  <si>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</si>
  <si>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</si>
  <si>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</si>
  <si>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</si>
  <si>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</si>
  <si>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</si>
  <si>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</si>
  <si>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</si>
  <si>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</si>
  <si>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</si>
  <si>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</si>
  <si>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</si>
  <si>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</si>
  <si>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</si>
  <si>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</si>
  <si>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</si>
  <si>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</si>
  <si>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</si>
  <si>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</si>
  <si>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</si>
  <si>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</si>
  <si>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</si>
  <si>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</si>
  <si>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</si>
  <si>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</si>
  <si>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</si>
  <si>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</si>
  <si>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</si>
  <si>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</si>
  <si>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</si>
  <si>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</si>
  <si>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</si>
  <si>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</si>
  <si>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</si>
  <si>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</si>
  <si>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</si>
  <si>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</si>
  <si>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</si>
  <si>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</si>
  <si>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</si>
  <si>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</si>
  <si>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</si>
  <si>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</si>
  <si>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</si>
  <si>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</si>
  <si>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</si>
  <si>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</si>
  <si>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</si>
  <si>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</si>
  <si>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</si>
  <si>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</si>
  <si>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</si>
  <si>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</si>
  <si>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</si>
  <si>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</si>
  <si>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</si>
  <si>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</si>
  <si>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</si>
  <si>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</si>
  <si>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</si>
  <si>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</si>
  <si>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</si>
  <si>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</si>
  <si>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</si>
  <si>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</si>
  <si>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</si>
  <si>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</si>
  <si>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</si>
  <si>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</si>
  <si>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</si>
  <si>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</si>
  <si>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</si>
  <si>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</si>
  <si>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</si>
  <si>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</si>
  <si>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</si>
  <si>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</si>
  <si>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</si>
  <si>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</si>
  <si>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</si>
  <si>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</si>
  <si>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</si>
  <si>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</si>
  <si>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</si>
  <si>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</si>
  <si>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</si>
  <si>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</si>
  <si>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</si>
  <si>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</si>
  <si>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</si>
  <si>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</si>
  <si>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</si>
  <si>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</si>
  <si>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</si>
  <si>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</si>
  <si>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</si>
  <si>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</si>
  <si>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</si>
  <si>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</si>
  <si>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</si>
  <si>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</si>
  <si>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</si>
  <si>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</si>
  <si>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</si>
  <si>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</si>
  <si>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</si>
  <si>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</si>
  <si>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</si>
  <si>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</si>
  <si>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</si>
  <si>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</si>
  <si>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</si>
  <si>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</si>
  <si>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</si>
  <si>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</si>
  <si>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</si>
  <si>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</si>
  <si>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</si>
  <si>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</si>
  <si>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</si>
  <si>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</si>
  <si>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</si>
  <si>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</si>
  <si>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</si>
  <si>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</si>
  <si>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</si>
  <si>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</si>
  <si>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</si>
  <si>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</si>
  <si>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</si>
  <si>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</si>
  <si>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</si>
  <si>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</si>
  <si>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</si>
  <si>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</si>
  <si>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</si>
  <si>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</si>
  <si>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</si>
  <si>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</si>
  <si>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</si>
  <si>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</si>
  <si>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</si>
  <si>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</si>
  <si>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</si>
  <si>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</si>
  <si>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</si>
  <si>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</si>
  <si>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</si>
  <si>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</si>
  <si>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</si>
  <si>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</si>
  <si>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</si>
  <si>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</si>
  <si>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</si>
  <si>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</si>
  <si>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</si>
  <si>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</si>
  <si>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</si>
  <si>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</si>
  <si>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</si>
  <si>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</si>
  <si>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</si>
  <si>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</si>
  <si>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</si>
  <si>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</si>
  <si>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</si>
  <si>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</si>
  <si>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</si>
  <si>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</si>
  <si>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</si>
  <si>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</si>
  <si>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</si>
  <si>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</si>
  <si>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</si>
  <si>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</si>
  <si>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</si>
  <si>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</si>
  <si>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</si>
  <si>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</si>
  <si>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</si>
  <si>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</si>
  <si>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</si>
  <si>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</si>
  <si>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</si>
  <si>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</si>
  <si>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</si>
  <si>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</si>
  <si>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</si>
  <si>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</si>
  <si>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</si>
  <si>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</si>
  <si>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</si>
  <si>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</si>
  <si>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</si>
  <si>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</si>
  <si>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</si>
  <si>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</si>
  <si>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</si>
  <si>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</si>
  <si>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</si>
  <si>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</si>
  <si>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</si>
  <si>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</si>
  <si>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</si>
  <si>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</si>
  <si>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</si>
  <si>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</si>
  <si>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</si>
  <si>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</si>
  <si>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</si>
  <si>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</si>
  <si>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</si>
  <si>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</si>
  <si>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</si>
  <si>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</si>
  <si>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</si>
  <si>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</si>
  <si>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</si>
  <si>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</si>
  <si>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</si>
  <si>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</si>
  <si>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</si>
  <si>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</si>
  <si>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</si>
  <si>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</si>
  <si>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</si>
  <si>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</si>
  <si>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</si>
  <si>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</si>
  <si>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</si>
  <si>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</si>
  <si>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</si>
  <si>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</si>
  <si>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</si>
  <si>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</si>
  <si>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</si>
  <si>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</si>
  <si>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</si>
  <si>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</si>
  <si>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</si>
  <si>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</si>
  <si>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</si>
  <si>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</si>
  <si>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</si>
  <si>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</si>
  <si>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</si>
  <si>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</si>
  <si>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</si>
  <si>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</si>
  <si>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</si>
  <si>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</si>
  <si>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</si>
  <si>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</si>
  <si>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</si>
  <si>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</si>
  <si>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</si>
  <si>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</si>
  <si>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</si>
  <si>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</si>
  <si>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</si>
  <si>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</si>
  <si>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</si>
  <si>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</si>
  <si>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</si>
  <si>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</si>
  <si>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</si>
  <si>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</si>
  <si>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</si>
  <si>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</si>
  <si>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</si>
  <si>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</si>
  <si>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</si>
  <si>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</si>
  <si>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</si>
  <si>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</si>
  <si>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</si>
  <si>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</si>
  <si>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</si>
  <si>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</si>
  <si>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</si>
  <si>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</si>
  <si>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</si>
  <si>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</si>
  <si>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</si>
  <si>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</si>
  <si>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</si>
  <si>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</si>
  <si>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</si>
  <si>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</si>
  <si>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</si>
  <si>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</si>
  <si>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</si>
  <si>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</si>
  <si>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</si>
  <si>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</si>
  <si>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</si>
  <si>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</si>
  <si>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</si>
  <si>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</si>
  <si>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</si>
  <si>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</si>
  <si>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</si>
  <si>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</si>
  <si>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</si>
  <si>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</si>
  <si>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</si>
  <si>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</si>
  <si>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</si>
  <si>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</si>
  <si>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</si>
  <si>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</si>
  <si>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</si>
  <si>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</si>
  <si>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</si>
  <si>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</si>
  <si>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</si>
  <si>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</si>
  <si>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</si>
  <si>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</si>
  <si>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</si>
  <si>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</si>
  <si>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</si>
  <si>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</si>
  <si>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</si>
  <si>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</si>
  <si>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</si>
  <si>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</si>
  <si>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</si>
  <si>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</si>
  <si>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</si>
  <si>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</si>
  <si>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</si>
  <si>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</si>
  <si>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</si>
  <si>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</si>
  <si>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</si>
  <si>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</si>
  <si>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</si>
  <si>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</si>
  <si>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</si>
  <si>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</si>
  <si>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</si>
  <si>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</si>
  <si>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</si>
  <si>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</si>
  <si>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</si>
  <si>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</si>
  <si>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</si>
  <si>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</si>
  <si>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</si>
  <si>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</si>
  <si>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</si>
  <si>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</si>
  <si>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</si>
  <si>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</si>
  <si>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</si>
  <si>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</si>
  <si>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</si>
  <si>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</si>
  <si>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</si>
  <si>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</si>
  <si>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</si>
  <si>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</si>
  <si>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</si>
  <si>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</si>
  <si>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</si>
  <si>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</si>
  <si>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</si>
  <si>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</si>
  <si>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</si>
  <si>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</si>
  <si>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</si>
  <si>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</si>
  <si>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</si>
  <si>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</si>
  <si>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</si>
  <si>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</si>
  <si>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</si>
  <si>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</si>
  <si>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</si>
  <si>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</si>
  <si>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</si>
  <si>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</si>
  <si>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</si>
  <si>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</si>
  <si>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</si>
  <si>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</si>
  <si>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</si>
  <si>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</si>
  <si>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</si>
  <si>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</si>
  <si>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</si>
  <si>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</si>
  <si>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</si>
  <si>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</si>
  <si>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</si>
  <si>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</si>
  <si>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</si>
  <si>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</si>
  <si>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</si>
  <si>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</si>
  <si>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</si>
  <si>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</si>
  <si>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</si>
  <si>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</si>
  <si>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</si>
  <si>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</si>
  <si>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</si>
  <si>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</si>
  <si>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</si>
  <si>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</si>
  <si>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</si>
  <si>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</si>
  <si>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</si>
  <si>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</si>
  <si>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</si>
  <si>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</si>
  <si>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</si>
  <si>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</si>
  <si>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</si>
  <si>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</si>
  <si>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</si>
  <si>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</si>
  <si>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</si>
  <si>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</si>
  <si>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</si>
  <si>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</si>
  <si>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</si>
  <si>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</si>
  <si>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</si>
  <si>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</si>
  <si>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</si>
  <si>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</si>
  <si>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</si>
  <si>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</si>
  <si>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</si>
  <si>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</si>
  <si>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</si>
  <si>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</si>
  <si>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</si>
  <si>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</si>
  <si>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</si>
  <si>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</si>
  <si>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</si>
  <si>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</si>
  <si>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</si>
  <si>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</si>
  <si>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</si>
  <si>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</si>
  <si>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</si>
  <si>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</si>
  <si>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</si>
  <si>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</si>
  <si>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</si>
  <si>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</si>
  <si>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</si>
  <si>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</si>
  <si>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</si>
  <si>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</si>
  <si>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</si>
  <si>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</si>
  <si>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</si>
  <si>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</si>
  <si>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</si>
  <si>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</si>
  <si>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</si>
  <si>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</si>
  <si>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</si>
  <si>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</si>
  <si>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</si>
  <si>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</si>
  <si>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</si>
  <si>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</si>
  <si>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</si>
  <si>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</si>
  <si>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</si>
  <si>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</si>
  <si>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</si>
  <si>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</si>
  <si>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</si>
  <si>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</si>
  <si>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</si>
  <si>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</si>
  <si>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</si>
  <si>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</si>
  <si>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</si>
  <si>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</si>
  <si>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</si>
  <si>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</si>
  <si>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</si>
  <si>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</si>
  <si>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</si>
  <si>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</si>
  <si>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</si>
  <si>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</si>
  <si>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</si>
  <si>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</si>
  <si>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</si>
  <si>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</si>
  <si>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</si>
  <si>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</si>
  <si>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</si>
  <si>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</si>
  <si>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</si>
  <si>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</si>
  <si>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</si>
  <si>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</si>
  <si>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</si>
  <si>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</si>
  <si>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</si>
  <si>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</si>
  <si>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</si>
  <si>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</si>
  <si>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</si>
  <si>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</si>
  <si>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</si>
  <si>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</si>
  <si>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</si>
  <si>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</si>
  <si>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</si>
  <si>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</si>
  <si>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</si>
  <si>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</si>
  <si>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</si>
  <si>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</si>
  <si>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</si>
  <si>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</si>
  <si>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</si>
  <si>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</si>
  <si>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</si>
  <si>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</si>
  <si>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</si>
  <si>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</si>
  <si>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</si>
  <si>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</si>
  <si>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</si>
  <si>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</si>
  <si>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</si>
  <si>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</si>
  <si>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</si>
  <si>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</si>
  <si>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</si>
  <si>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</si>
  <si>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</si>
  <si>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</si>
  <si>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</si>
  <si>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</si>
  <si>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</si>
  <si>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</si>
  <si>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</si>
  <si>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</si>
  <si>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</si>
  <si>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</si>
  <si>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</si>
  <si>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</si>
  <si>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</si>
  <si>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</si>
  <si>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</si>
  <si>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</si>
  <si>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</si>
  <si>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</si>
  <si>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</si>
  <si>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</si>
  <si>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</si>
  <si>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</si>
  <si>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</si>
  <si>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</si>
  <si>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</si>
  <si>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</si>
  <si>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</si>
  <si>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</si>
  <si>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</si>
  <si>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</si>
  <si>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</si>
  <si>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</si>
  <si>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</si>
  <si>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</si>
  <si>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</si>
  <si>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</si>
  <si>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</si>
  <si>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</si>
  <si>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</si>
  <si>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</si>
  <si>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</si>
  <si>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</si>
  <si>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</si>
  <si>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</si>
  <si>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</si>
  <si>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</si>
  <si>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</si>
  <si>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</si>
  <si>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</si>
  <si>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</si>
  <si>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</si>
  <si>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</si>
  <si>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</si>
  <si>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</si>
  <si>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</si>
  <si>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</si>
  <si>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</si>
  <si>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</si>
  <si>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</si>
  <si>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</si>
  <si>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</si>
  <si>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</si>
  <si>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</si>
  <si>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</si>
  <si>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</si>
  <si>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</si>
  <si>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</si>
  <si>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</si>
  <si>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</si>
  <si>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</si>
  <si>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</si>
  <si>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</si>
  <si>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</si>
  <si>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</si>
  <si>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</si>
  <si>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</si>
  <si>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</si>
  <si>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</si>
  <si>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</si>
  <si>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</si>
  <si>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</si>
  <si>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</si>
  <si>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</si>
  <si>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</si>
  <si>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</si>
  <si>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</si>
  <si>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</si>
  <si>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</si>
  <si>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</si>
  <si>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</si>
  <si>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</si>
  <si>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</si>
  <si>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</si>
  <si>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</si>
  <si>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</si>
  <si>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</si>
  <si>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</si>
  <si>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</si>
  <si>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</si>
  <si>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</si>
  <si>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</si>
  <si>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</si>
  <si>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</si>
  <si>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</si>
  <si>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</si>
  <si>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</si>
  <si>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</si>
  <si>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</si>
  <si>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</si>
  <si>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</si>
  <si>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</si>
  <si>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</si>
  <si>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</si>
  <si>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</si>
  <si>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</si>
  <si>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</si>
  <si>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</si>
  <si>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</si>
  <si>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</si>
  <si>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</si>
  <si>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</si>
  <si>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</si>
  <si>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</si>
  <si>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</si>
  <si>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</si>
  <si>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</si>
  <si>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</si>
  <si>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</si>
  <si>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</si>
  <si>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</si>
  <si>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</si>
  <si>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</si>
  <si>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</si>
  <si>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</si>
  <si>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</si>
  <si>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</si>
  <si>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</si>
  <si>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</si>
  <si>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</si>
  <si>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</si>
  <si>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</si>
  <si>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</si>
  <si>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</si>
  <si>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</si>
  <si>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</si>
  <si>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</si>
  <si>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</si>
  <si>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</si>
  <si>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</si>
  <si>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</si>
  <si>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</si>
  <si>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</si>
  <si>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</si>
  <si>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</si>
  <si>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</si>
  <si>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</si>
  <si>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</si>
  <si>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</si>
  <si>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</si>
  <si>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</si>
  <si>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</si>
  <si>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</si>
  <si>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</si>
  <si>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</si>
  <si>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</si>
  <si>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</si>
  <si>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</si>
  <si>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</si>
  <si>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</si>
  <si>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</si>
  <si>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</si>
  <si>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</si>
  <si>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</si>
  <si>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</si>
  <si>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</si>
  <si>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</si>
  <si>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</si>
  <si>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</si>
  <si>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</si>
  <si>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</si>
  <si>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</si>
  <si>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</si>
  <si>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</si>
  <si>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</si>
  <si>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</si>
  <si>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</si>
  <si>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</si>
  <si>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</si>
  <si>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</si>
  <si>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</si>
  <si>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</si>
  <si>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</si>
  <si>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</si>
  <si>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</si>
  <si>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</si>
  <si>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</si>
  <si>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</si>
  <si>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</si>
  <si>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</si>
  <si>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</si>
  <si>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</si>
  <si>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</si>
  <si>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</si>
  <si>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</si>
  <si>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</si>
  <si>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</si>
  <si>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</si>
  <si>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</si>
  <si>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</si>
  <si>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</si>
  <si>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</si>
  <si>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</si>
  <si>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</si>
  <si>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</si>
  <si>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</si>
  <si>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</si>
  <si>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</si>
  <si>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</si>
  <si>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</si>
  <si>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</si>
  <si>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</si>
  <si>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</si>
  <si>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</si>
  <si>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</si>
  <si>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</si>
  <si>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</si>
  <si>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</si>
  <si>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</si>
  <si>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</si>
  <si>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</si>
  <si>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</si>
  <si>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</si>
  <si>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</si>
  <si>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</si>
  <si>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</si>
  <si>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</si>
  <si>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</si>
  <si>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</si>
  <si>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</si>
  <si>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</si>
  <si>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</si>
  <si>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</si>
  <si>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</si>
  <si>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</si>
  <si>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</si>
  <si>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</si>
  <si>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</si>
  <si>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</si>
  <si>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</si>
  <si>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</si>
  <si>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</si>
  <si>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</si>
  <si>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</si>
  <si>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</si>
  <si>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</si>
  <si>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</si>
  <si>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</si>
  <si>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</si>
  <si>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</si>
  <si>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</si>
  <si>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</si>
  <si>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</si>
  <si>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</si>
  <si>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</si>
  <si>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</si>
  <si>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</si>
  <si>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</si>
  <si>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</si>
  <si>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</si>
  <si>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</si>
  <si>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</si>
  <si>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</si>
  <si>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</si>
  <si>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</si>
  <si>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</si>
  <si>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</si>
  <si>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</si>
  <si>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</si>
  <si>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</si>
  <si>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</si>
  <si>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</si>
  <si>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</si>
  <si>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</si>
  <si>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</si>
  <si>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</si>
  <si>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</si>
  <si>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</si>
  <si>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</si>
  <si>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</si>
  <si>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</si>
  <si>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</si>
  <si>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</si>
  <si>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</si>
  <si>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</si>
  <si>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</si>
  <si>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</si>
  <si>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</si>
  <si>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</si>
  <si>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</si>
  <si>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</si>
  <si>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</si>
  <si>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</si>
  <si>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</si>
  <si>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</si>
  <si>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</si>
  <si>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</si>
  <si>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</si>
  <si>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</si>
  <si>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</si>
  <si>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</si>
  <si>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</si>
  <si>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</si>
  <si>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</si>
  <si>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</si>
  <si>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</si>
  <si>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</si>
  <si>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</si>
  <si>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</si>
  <si>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</si>
  <si>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</si>
  <si>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</si>
  <si>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</si>
  <si>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</si>
  <si>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</si>
  <si>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</si>
  <si>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</si>
  <si>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</si>
  <si>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</si>
  <si>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</si>
  <si>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</si>
  <si>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</si>
  <si>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</si>
  <si>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</si>
  <si>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</si>
  <si>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</si>
  <si>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</si>
  <si>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</si>
  <si>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</si>
  <si>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</si>
  <si>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</si>
  <si>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</si>
  <si>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</si>
  <si>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</si>
  <si>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</si>
  <si>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</si>
  <si>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</si>
  <si>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</si>
  <si>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</si>
  <si>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</si>
  <si>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</si>
  <si>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</si>
  <si>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</si>
  <si>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</si>
  <si>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</si>
  <si>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</si>
  <si>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</si>
  <si>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</si>
  <si>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</si>
  <si>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</si>
  <si>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</si>
  <si>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</si>
  <si>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</si>
  <si>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</si>
  <si>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</si>
  <si>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</si>
  <si>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</si>
  <si>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</si>
  <si>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</si>
  <si>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</si>
  <si>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</si>
  <si>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</si>
  <si>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</si>
  <si>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</si>
  <si>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</si>
  <si>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</si>
  <si>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</si>
  <si>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</si>
  <si>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</si>
  <si>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</si>
  <si>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</si>
  <si>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</si>
  <si>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</si>
  <si>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</si>
  <si>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</si>
  <si>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</si>
  <si>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</si>
  <si>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</si>
  <si>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</si>
  <si>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</si>
  <si>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</si>
  <si>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</si>
  <si>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</si>
  <si>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</si>
  <si>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</si>
  <si>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</si>
  <si>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</si>
  <si>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</si>
  <si>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</si>
  <si>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</si>
  <si>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</si>
  <si>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</si>
  <si>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</si>
  <si>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</si>
  <si>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</si>
  <si>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</si>
  <si>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</si>
  <si>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</si>
  <si>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</si>
  <si>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</si>
  <si>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</si>
  <si>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</si>
  <si>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</si>
  <si>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</si>
  <si>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</si>
  <si>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</si>
  <si>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</si>
  <si>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</si>
  <si>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</si>
  <si>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</si>
  <si>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</si>
  <si>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</si>
  <si>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</si>
  <si>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</si>
  <si>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</si>
  <si>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</si>
  <si>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</si>
  <si>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</si>
  <si>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</si>
  <si>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</si>
  <si>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</si>
  <si>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</si>
  <si>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</si>
  <si>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</si>
  <si>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</si>
  <si>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</si>
  <si>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</si>
  <si>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</si>
  <si>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</si>
  <si>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</si>
  <si>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</si>
  <si>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</si>
  <si>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</si>
  <si>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</si>
  <si>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</si>
  <si>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</si>
  <si>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</si>
  <si>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</si>
  <si>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</si>
  <si>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</si>
  <si>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</si>
  <si>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</si>
  <si>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</si>
  <si>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</si>
  <si>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</si>
  <si>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</si>
  <si>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</si>
  <si>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</si>
  <si>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</si>
  <si>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</si>
  <si>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</si>
  <si>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</si>
  <si>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</si>
  <si>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</si>
  <si>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</si>
  <si>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</si>
  <si>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</si>
  <si>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</si>
  <si>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</si>
  <si>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</si>
  <si>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</si>
  <si>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</si>
  <si>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</si>
  <si>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</si>
  <si>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</si>
  <si>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</si>
  <si>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</si>
  <si>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</si>
  <si>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</si>
  <si>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</si>
  <si>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</si>
  <si>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</si>
  <si>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</si>
  <si>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</si>
  <si>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</si>
  <si>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</si>
  <si>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</si>
  <si>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</si>
  <si>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</si>
  <si>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</si>
  <si>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</si>
  <si>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</si>
  <si>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</si>
  <si>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</si>
  <si>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</si>
  <si>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</si>
  <si>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</si>
  <si>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</si>
  <si>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</si>
  <si>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</si>
  <si>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</si>
  <si>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</si>
  <si>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</si>
  <si>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</si>
  <si>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</si>
  <si>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</si>
  <si>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</si>
  <si>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</si>
  <si>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</si>
  <si>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</si>
  <si>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</si>
  <si>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</si>
  <si>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</si>
  <si>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</si>
  <si>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</si>
  <si>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</si>
  <si>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</si>
  <si>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</si>
  <si>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</si>
  <si>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</si>
  <si>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</si>
  <si>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</si>
  <si>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</si>
  <si>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</si>
  <si>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</si>
  <si>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</si>
  <si>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</si>
  <si>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</si>
  <si>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</si>
  <si>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</si>
  <si>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</si>
  <si>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</si>
  <si>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</si>
  <si>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</si>
  <si>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</si>
  <si>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</si>
  <si>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</si>
  <si>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</si>
  <si>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</si>
  <si>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</si>
  <si>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</si>
  <si>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</si>
  <si>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</si>
  <si>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</si>
  <si>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</si>
  <si>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</si>
  <si>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</si>
  <si>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</si>
  <si>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</si>
  <si>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</si>
  <si>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</si>
  <si>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</si>
  <si>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</si>
  <si>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</si>
  <si>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</si>
  <si>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</si>
  <si>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</si>
  <si>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</si>
  <si>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</si>
  <si>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</si>
  <si>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</si>
  <si>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</si>
  <si>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</si>
  <si>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</si>
  <si>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</si>
  <si>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</si>
  <si>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</si>
  <si>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</si>
  <si>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</si>
  <si>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</si>
  <si>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</si>
  <si>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</si>
  <si>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</si>
  <si>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</si>
  <si>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</si>
  <si>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</si>
  <si>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</si>
  <si>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</si>
  <si>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</si>
  <si>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</si>
  <si>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</si>
  <si>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</si>
  <si>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</si>
  <si>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</si>
  <si>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</si>
  <si>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</si>
  <si>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</si>
  <si>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</si>
  <si>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</si>
  <si>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</si>
  <si>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</si>
  <si>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</si>
  <si>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</si>
  <si>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</si>
  <si>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</si>
  <si>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</si>
  <si>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</si>
  <si>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</si>
  <si>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</si>
  <si>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</si>
  <si>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</si>
  <si>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</si>
  <si>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</si>
  <si>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</si>
  <si>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</si>
  <si>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</si>
  <si>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</si>
  <si>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</si>
  <si>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</si>
  <si>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</si>
  <si>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</si>
  <si>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</si>
  <si>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</si>
  <si>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</si>
  <si>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</si>
  <si>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</si>
  <si>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</si>
  <si>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</si>
  <si>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</si>
  <si>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</si>
  <si>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</si>
  <si>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</si>
  <si>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</si>
  <si>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</si>
  <si>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</si>
  <si>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</si>
  <si>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</si>
  <si>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</si>
  <si>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</si>
  <si>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</si>
  <si>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</si>
  <si>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</si>
  <si>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</si>
  <si>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</si>
  <si>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</si>
  <si>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</si>
  <si>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</si>
  <si>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</si>
  <si>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</si>
  <si>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</si>
  <si>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</si>
  <si>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</si>
  <si>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</si>
  <si>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</si>
  <si>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</si>
  <si>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</si>
  <si>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</si>
  <si>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</si>
  <si>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</si>
  <si>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</si>
  <si>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</si>
  <si>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</si>
  <si>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</si>
  <si>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</si>
  <si>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</si>
  <si>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</si>
  <si>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</si>
  <si>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</si>
  <si>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</si>
  <si>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</si>
  <si>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</si>
  <si>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</si>
  <si>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</si>
  <si>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</si>
  <si>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</si>
  <si>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</si>
  <si>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</si>
  <si>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</si>
  <si>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</si>
  <si>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</si>
  <si>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</si>
  <si>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</si>
  <si>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</si>
  <si>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</si>
  <si>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</si>
  <si>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</si>
  <si>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</si>
  <si>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</si>
  <si>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</si>
  <si>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</si>
  <si>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</si>
  <si>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</si>
  <si>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</si>
  <si>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</si>
  <si>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</si>
  <si>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</si>
  <si>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</si>
  <si>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</si>
  <si>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</si>
  <si>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</si>
  <si>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</si>
  <si>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</si>
  <si>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</si>
  <si>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</si>
  <si>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</si>
  <si>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</si>
  <si>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</si>
  <si>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</si>
  <si>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</si>
  <si>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</si>
  <si>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</si>
  <si>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</si>
  <si>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</si>
  <si>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</si>
  <si>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</si>
  <si>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</si>
  <si>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</si>
  <si>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</si>
  <si>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</si>
  <si>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</si>
  <si>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</si>
  <si>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</si>
  <si>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</si>
  <si>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</si>
  <si>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</si>
  <si>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</si>
  <si>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</si>
  <si>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</si>
  <si>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</si>
  <si>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</si>
  <si>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</si>
  <si>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</si>
  <si>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</si>
  <si>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</si>
  <si>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</si>
  <si>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</si>
  <si>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</si>
  <si>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</si>
  <si>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</si>
  <si>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</si>
  <si>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</si>
  <si>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</si>
  <si>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</si>
  <si>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</si>
  <si>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</si>
  <si>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</si>
  <si>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</si>
  <si>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</si>
  <si>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</si>
  <si>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</si>
  <si>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</si>
  <si>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</si>
  <si>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</si>
  <si>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</si>
  <si>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</si>
  <si>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</si>
  <si>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</si>
  <si>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</si>
  <si>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</si>
  <si>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</si>
  <si>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</si>
  <si>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</si>
  <si>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</si>
  <si>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</si>
  <si>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</si>
  <si>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</si>
  <si>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</si>
  <si>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</si>
  <si>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</si>
  <si>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</si>
  <si>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</si>
  <si>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</si>
  <si>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</si>
  <si>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</si>
  <si>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</si>
  <si>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</si>
  <si>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</si>
  <si>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</si>
  <si>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</si>
  <si>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</si>
  <si>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</si>
  <si>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</si>
  <si>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</si>
  <si>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</si>
  <si>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</si>
  <si>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</si>
  <si>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</si>
  <si>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</si>
  <si>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</si>
  <si>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</si>
  <si>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</si>
  <si>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</si>
  <si>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</si>
  <si>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</si>
  <si>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</si>
  <si>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</si>
  <si>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</si>
  <si>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</si>
  <si>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</si>
  <si>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</si>
  <si>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</si>
  <si>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</si>
  <si>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</si>
  <si>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</si>
  <si>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</si>
  <si>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</si>
  <si>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</si>
  <si>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</si>
  <si>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</si>
  <si>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</si>
  <si>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</si>
  <si>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</si>
  <si>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</si>
  <si>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</si>
  <si>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</si>
  <si>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</si>
  <si>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</si>
  <si>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</si>
  <si>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</si>
  <si>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</si>
  <si>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</si>
  <si>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</si>
  <si>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</si>
  <si>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</si>
  <si>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</si>
  <si>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</si>
  <si>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</si>
  <si>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</si>
  <si>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</si>
  <si>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</si>
  <si>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</si>
  <si>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</si>
  <si>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</si>
  <si>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</si>
  <si>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</si>
  <si>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</si>
  <si>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</si>
  <si>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</si>
  <si>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</si>
  <si>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</si>
  <si>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</si>
  <si>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</si>
  <si>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</si>
  <si>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</si>
  <si>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</si>
  <si>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</si>
  <si>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</si>
  <si>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</si>
  <si>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</si>
  <si>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</si>
  <si>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</si>
  <si>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</si>
  <si>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</si>
  <si>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</si>
  <si>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</si>
  <si>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</si>
  <si>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</si>
  <si>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</si>
  <si>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</si>
  <si>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</si>
  <si>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</si>
  <si>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</si>
  <si>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</si>
  <si>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</si>
  <si>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</si>
  <si>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</si>
  <si>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</si>
  <si>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</si>
  <si>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</si>
  <si>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</si>
  <si>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</si>
  <si>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</si>
  <si>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</si>
  <si>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</si>
  <si>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</si>
  <si>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</si>
  <si>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</si>
  <si>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</si>
  <si>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</si>
  <si>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</si>
  <si>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</si>
  <si>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</si>
  <si>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</si>
  <si>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</si>
  <si>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</si>
  <si>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</si>
  <si>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</si>
  <si>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</si>
  <si>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</si>
  <si>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</si>
  <si>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</si>
  <si>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</si>
  <si>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</si>
  <si>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</si>
  <si>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</si>
  <si>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</si>
  <si>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</si>
  <si>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</si>
  <si>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</si>
  <si>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</si>
  <si>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</si>
  <si>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</si>
  <si>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</si>
  <si>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</si>
  <si>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</si>
  <si>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</si>
  <si>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</si>
  <si>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</si>
  <si>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</si>
  <si>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</si>
  <si>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</si>
  <si>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</si>
  <si>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</si>
  <si>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</si>
  <si>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</si>
  <si>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</si>
  <si>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</si>
  <si>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</si>
  <si>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</si>
  <si>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</si>
  <si>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</si>
  <si>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</si>
  <si>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</si>
  <si>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</si>
  <si>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</si>
  <si>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</si>
  <si>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</si>
  <si>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</si>
  <si>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</si>
  <si>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</si>
  <si>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</si>
  <si>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</si>
  <si>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</si>
  <si>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</si>
  <si>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</si>
  <si>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</si>
  <si>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</si>
  <si>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</si>
  <si>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</si>
  <si>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</si>
  <si>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</si>
  <si>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</si>
  <si>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</si>
  <si>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</si>
  <si>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</si>
  <si>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</si>
  <si>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</si>
  <si>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</si>
  <si>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</si>
  <si>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</si>
  <si>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</si>
  <si>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</si>
  <si>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</si>
  <si>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</si>
  <si>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</si>
  <si>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</si>
  <si>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</si>
  <si>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</si>
  <si>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</si>
  <si>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</si>
  <si>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</si>
  <si>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</si>
  <si>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</si>
  <si>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</si>
  <si>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</si>
  <si>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</si>
  <si>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</si>
  <si>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</si>
  <si>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</si>
  <si>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</si>
  <si>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</si>
  <si>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</si>
  <si>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</si>
  <si>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</si>
  <si>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</si>
  <si>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</si>
  <si>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</si>
  <si>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</si>
  <si>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</si>
  <si>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</si>
  <si>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</si>
  <si>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</si>
  <si>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</si>
  <si>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</si>
  <si>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</si>
  <si>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</si>
  <si>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</si>
  <si>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</si>
  <si>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</si>
  <si>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</si>
  <si>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</si>
  <si>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</si>
  <si>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</si>
  <si>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</si>
  <si>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</si>
  <si>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</si>
  <si>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</si>
  <si>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</si>
  <si>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</si>
  <si>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</si>
  <si>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</si>
  <si>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</si>
  <si>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</si>
  <si>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</si>
  <si>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</si>
  <si>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</si>
  <si>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</si>
  <si>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</si>
  <si>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</si>
  <si>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</si>
  <si>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</si>
  <si>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</si>
  <si>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</si>
  <si>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</si>
  <si>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</si>
  <si>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</si>
  <si>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</si>
  <si>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</si>
  <si>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</si>
  <si>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</si>
  <si>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</si>
  <si>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</si>
  <si>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</si>
  <si>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</si>
  <si>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</si>
  <si>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</si>
  <si>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</si>
  <si>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</si>
  <si>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</si>
  <si>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</si>
  <si>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</si>
  <si>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</si>
  <si>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</si>
  <si>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</si>
  <si>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</si>
  <si>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</si>
  <si>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</si>
  <si>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</si>
  <si>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</si>
  <si>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</si>
  <si>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</si>
  <si>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</si>
  <si>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</si>
  <si>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</si>
  <si>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</si>
  <si>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</si>
  <si>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</si>
  <si>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</si>
  <si>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</si>
  <si>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</si>
  <si>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</si>
  <si>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</si>
  <si>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</si>
  <si>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</si>
  <si>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</si>
  <si>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</si>
  <si>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</si>
  <si>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</si>
  <si>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</si>
  <si>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</si>
  <si>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</si>
  <si>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</si>
  <si>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</si>
  <si>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</si>
  <si>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</si>
  <si>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</si>
  <si>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</si>
  <si>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</si>
  <si>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</si>
  <si>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</si>
  <si>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</si>
  <si>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</si>
  <si>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</si>
  <si>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</si>
  <si>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</si>
  <si>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</si>
  <si>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</si>
  <si>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</si>
  <si>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</si>
  <si>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</si>
  <si>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</si>
  <si>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</si>
  <si>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</si>
  <si>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</si>
  <si>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</si>
  <si>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</si>
  <si>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</si>
  <si>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</si>
  <si>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</si>
  <si>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</si>
  <si>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</si>
  <si>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</si>
  <si>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</si>
  <si>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</si>
  <si>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</si>
  <si>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</si>
  <si>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</si>
  <si>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</si>
  <si>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</si>
  <si>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</si>
  <si>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</si>
  <si>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</si>
  <si>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</si>
  <si>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</si>
  <si>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</si>
  <si>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</si>
  <si>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</si>
  <si>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</si>
  <si>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</si>
  <si>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</si>
  <si>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</si>
  <si>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</si>
  <si>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</si>
  <si>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</si>
  <si>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</si>
  <si>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</si>
  <si>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</si>
  <si>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</si>
  <si>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</si>
  <si>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</si>
  <si>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</si>
  <si>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</si>
  <si>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</si>
  <si>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</si>
  <si>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</si>
  <si>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</si>
  <si>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</si>
  <si>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</si>
  <si>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</si>
  <si>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</si>
  <si>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</si>
  <si>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</si>
  <si>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</si>
  <si>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</si>
  <si>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</si>
  <si>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</si>
  <si>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</si>
  <si>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</si>
  <si>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</si>
  <si>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</si>
  <si>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</si>
  <si>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</si>
  <si>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</si>
  <si>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</si>
  <si>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</si>
  <si>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</si>
  <si>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</si>
  <si>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</si>
  <si>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</si>
  <si>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</si>
  <si>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</si>
  <si>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</si>
  <si>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</si>
  <si>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</si>
  <si>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</si>
  <si>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</si>
  <si>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</si>
  <si>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</si>
  <si>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</si>
  <si>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</si>
  <si>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</si>
  <si>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</si>
  <si>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</si>
  <si>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</si>
  <si>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</si>
  <si>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</si>
  <si>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</si>
  <si>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</si>
  <si>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</si>
  <si>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</si>
  <si>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</si>
  <si>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</si>
  <si>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</si>
  <si>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</si>
  <si>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</si>
  <si>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</si>
  <si>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</si>
  <si>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</si>
  <si>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</si>
  <si>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</si>
  <si>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</si>
  <si>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</si>
  <si>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</si>
  <si>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</si>
  <si>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</si>
  <si>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</si>
  <si>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</si>
  <si>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</si>
  <si>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</si>
  <si>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</si>
  <si>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</si>
  <si>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</si>
  <si>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</si>
  <si>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</si>
  <si>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</si>
  <si>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</si>
  <si>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</si>
  <si>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</si>
  <si>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</si>
  <si>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</si>
  <si>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</si>
  <si>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</si>
  <si>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</si>
  <si>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</si>
  <si>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</si>
  <si>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</si>
  <si>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</si>
  <si>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</si>
  <si>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</si>
  <si>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</si>
  <si>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</si>
  <si>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</si>
  <si>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</si>
  <si>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</si>
  <si>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</si>
  <si>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</si>
  <si>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</si>
  <si>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</si>
  <si>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</si>
  <si>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</si>
  <si>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</si>
  <si>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</si>
  <si>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</si>
  <si>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</si>
  <si>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</si>
  <si>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</si>
  <si>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</si>
  <si>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</si>
  <si>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</si>
  <si>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</si>
  <si>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</si>
  <si>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</si>
  <si>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</si>
  <si>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</si>
  <si>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</si>
  <si>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</si>
  <si>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</si>
  <si>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</si>
  <si>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</si>
  <si>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</si>
  <si>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</si>
  <si>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</si>
  <si>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</si>
  <si>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</si>
  <si>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</si>
  <si>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</si>
  <si>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</si>
  <si>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</si>
  <si>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</si>
  <si>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</si>
  <si>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</si>
  <si>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</si>
  <si>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</si>
  <si>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</si>
  <si>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</si>
  <si>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</si>
  <si>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</si>
  <si>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</si>
  <si>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</si>
  <si>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</si>
  <si>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</si>
  <si>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</si>
  <si>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</si>
  <si>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</si>
  <si>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</si>
  <si>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</si>
  <si>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</si>
  <si>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</si>
  <si>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</si>
  <si>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</si>
  <si>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</si>
  <si>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</si>
  <si>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</si>
  <si>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</si>
  <si>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</si>
  <si>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</si>
  <si>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</si>
  <si>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</si>
  <si>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</si>
  <si>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</si>
  <si>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</si>
  <si>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</si>
  <si>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</si>
  <si>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</si>
  <si>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</si>
  <si>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</si>
  <si>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</si>
  <si>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</si>
  <si>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</si>
  <si>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</si>
  <si>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</si>
  <si>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</si>
  <si>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</si>
  <si>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</si>
  <si>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</si>
  <si>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</si>
  <si>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</si>
  <si>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</si>
  <si>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</si>
  <si>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</si>
  <si>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</si>
  <si>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</si>
  <si>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</si>
  <si>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</si>
  <si>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</si>
  <si>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</si>
  <si>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</si>
  <si>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</si>
  <si>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</si>
  <si>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</si>
  <si>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</si>
  <si>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</si>
  <si>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</si>
  <si>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</si>
  <si>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</si>
  <si>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</si>
  <si>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</si>
  <si>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</si>
  <si>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</si>
  <si>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</si>
  <si>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</si>
  <si>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</si>
  <si>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</si>
  <si>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</si>
  <si>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</si>
  <si>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</si>
  <si>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</si>
  <si>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</si>
  <si>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</si>
  <si>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</si>
  <si>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</si>
  <si>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</si>
  <si>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</si>
  <si>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</si>
  <si>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</si>
  <si>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</si>
  <si>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</si>
  <si>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</si>
  <si>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</si>
  <si>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</si>
  <si>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</si>
  <si>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</si>
  <si>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</si>
  <si>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</si>
  <si>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</si>
  <si>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</si>
  <si>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</si>
  <si>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</si>
  <si>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</si>
  <si>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</si>
  <si>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</si>
  <si>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</si>
  <si>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</si>
  <si>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</si>
  <si>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</si>
  <si>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</si>
  <si>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</si>
  <si>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</si>
  <si>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</si>
  <si>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</si>
  <si>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</si>
  <si>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</si>
  <si>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</si>
  <si>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</si>
  <si>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</si>
  <si>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</si>
  <si>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</si>
  <si>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</si>
  <si>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</si>
  <si>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</si>
  <si>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</si>
  <si>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</si>
  <si>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</si>
  <si>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</si>
  <si>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</si>
  <si>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</si>
  <si>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</si>
  <si>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</si>
  <si>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</si>
  <si>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</si>
  <si>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</si>
  <si>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</si>
  <si>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</si>
  <si>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</si>
  <si>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</si>
  <si>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</si>
  <si>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</si>
  <si>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</si>
  <si>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</si>
  <si>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</si>
  <si>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</si>
  <si>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</si>
  <si>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</si>
  <si>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</si>
  <si>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</si>
  <si>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</si>
  <si>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</si>
  <si>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</si>
  <si>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</si>
  <si>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</si>
  <si>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</si>
  <si>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</si>
  <si>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</si>
  <si>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</si>
  <si>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</si>
  <si>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</si>
  <si>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</si>
  <si>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</si>
  <si>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</si>
  <si>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</si>
  <si>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</si>
  <si>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</si>
  <si>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</si>
  <si>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</si>
  <si>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</si>
  <si>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</si>
  <si>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</si>
  <si>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</si>
  <si>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</si>
  <si>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</si>
  <si>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</si>
  <si>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</si>
  <si>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</si>
  <si>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</si>
  <si>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</si>
  <si>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</si>
  <si>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</si>
  <si>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</si>
  <si>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</si>
  <si>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</si>
  <si>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</si>
  <si>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</si>
  <si>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</si>
  <si>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</si>
  <si>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</si>
  <si>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</si>
  <si>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</si>
  <si>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</si>
  <si>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</si>
  <si>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</si>
  <si>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</si>
  <si>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</si>
  <si>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</si>
  <si>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</si>
  <si>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</si>
  <si>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</si>
  <si>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</si>
  <si>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</si>
  <si>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</si>
  <si>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</si>
  <si>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</si>
  <si>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</si>
  <si>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</si>
  <si>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</si>
  <si>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</si>
  <si>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</si>
  <si>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</si>
  <si>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</si>
  <si>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</si>
  <si>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</si>
  <si>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</si>
  <si>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</si>
  <si>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</si>
  <si>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</si>
  <si>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</si>
  <si>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</si>
  <si>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</si>
  <si>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</si>
  <si>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</si>
  <si>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</si>
  <si>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</si>
  <si>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</si>
  <si>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</si>
  <si>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</si>
  <si>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</si>
  <si>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</si>
  <si>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</si>
  <si>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</si>
  <si>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</si>
  <si>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</si>
  <si>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</si>
  <si>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</si>
  <si>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</si>
  <si>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</si>
  <si>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</si>
  <si>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</si>
  <si>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</si>
  <si>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</si>
  <si>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</si>
  <si>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</si>
  <si>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</si>
  <si>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</si>
  <si>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</si>
  <si>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</si>
  <si>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</si>
  <si>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</si>
  <si>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</si>
  <si>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</si>
  <si>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</si>
  <si>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</si>
  <si>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</si>
  <si>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</si>
  <si>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</si>
  <si>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</si>
  <si>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</si>
  <si>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</si>
  <si>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</si>
  <si>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</si>
  <si>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</si>
  <si>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</si>
  <si>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</si>
  <si>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</si>
  <si>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</si>
  <si>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</si>
  <si>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</si>
  <si>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</si>
  <si>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</si>
  <si>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</si>
  <si>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</si>
  <si>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</si>
  <si>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</si>
  <si>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</si>
  <si>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</si>
  <si>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</si>
  <si>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</si>
  <si>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</si>
  <si>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</si>
  <si>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</si>
  <si>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</si>
  <si>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</si>
  <si>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</si>
  <si>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</si>
  <si>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</si>
  <si>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</si>
  <si>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</si>
  <si>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</si>
  <si>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</si>
  <si>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</si>
  <si>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</si>
  <si>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</si>
  <si>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</si>
  <si>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</si>
  <si>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</si>
  <si>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</si>
  <si>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</si>
  <si>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</si>
  <si>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</si>
  <si>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</si>
  <si>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</si>
  <si>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</si>
  <si>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</si>
  <si>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</si>
  <si>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</si>
  <si>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</si>
  <si>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</si>
  <si>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</si>
  <si>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</si>
  <si>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</si>
  <si>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</si>
  <si>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</si>
  <si>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</si>
  <si>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</si>
  <si>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</si>
  <si>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</si>
  <si>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</si>
  <si>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</si>
  <si>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</si>
  <si>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</si>
  <si>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</si>
  <si>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</si>
  <si>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</si>
  <si>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</si>
  <si>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</si>
  <si>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</si>
  <si>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</si>
  <si>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</si>
  <si>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</si>
  <si>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</si>
  <si>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</si>
  <si>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</si>
  <si>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</si>
  <si>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</si>
  <si>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</si>
  <si>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</si>
  <si>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</si>
  <si>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</si>
  <si>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</si>
  <si>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</si>
  <si>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</si>
  <si>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</si>
  <si>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</si>
  <si>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</si>
  <si>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</si>
  <si>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</si>
  <si>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</si>
  <si>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</si>
  <si>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</si>
  <si>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</si>
  <si>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</si>
  <si>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</si>
  <si>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</si>
  <si>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</si>
  <si>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</si>
  <si>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</si>
  <si>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</si>
  <si>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</si>
  <si>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</si>
  <si>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</si>
  <si>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</si>
  <si>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</si>
  <si>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</si>
  <si>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</si>
  <si>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</si>
  <si>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</si>
  <si>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</si>
  <si>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</si>
  <si>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</si>
  <si>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</si>
  <si>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</si>
  <si>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</si>
  <si>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</si>
  <si>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</si>
  <si>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</si>
  <si>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</si>
  <si>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</si>
  <si>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</si>
  <si>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</si>
  <si>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</si>
  <si>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</si>
  <si>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</si>
  <si>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</si>
  <si>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</si>
  <si>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</si>
  <si>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</si>
  <si>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</si>
  <si>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</si>
  <si>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</si>
  <si>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</si>
  <si>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</si>
  <si>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</si>
  <si>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</si>
  <si>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</si>
  <si>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</si>
  <si>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</si>
  <si>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</si>
  <si>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</si>
  <si>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</si>
  <si>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</si>
  <si>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</si>
  <si>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</si>
  <si>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</si>
  <si>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</si>
  <si>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</si>
  <si>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</si>
  <si>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</si>
  <si>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</si>
  <si>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</si>
  <si>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</si>
  <si>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</si>
  <si>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</si>
  <si>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</si>
  <si>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</si>
  <si>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</si>
  <si>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</si>
  <si>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</si>
  <si>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</si>
  <si>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</si>
  <si>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</si>
  <si>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</si>
  <si>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</si>
  <si>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</si>
  <si>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</si>
  <si>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</si>
  <si>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</si>
  <si>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</si>
  <si>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</si>
  <si>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</si>
  <si>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</si>
  <si>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</si>
  <si>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</si>
  <si>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</si>
  <si>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</si>
  <si>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</si>
  <si>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</si>
  <si>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</si>
  <si>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</si>
  <si>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</si>
  <si>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</si>
  <si>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</si>
  <si>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</si>
  <si>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</si>
  <si>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</si>
  <si>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</si>
  <si>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</si>
  <si>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</si>
  <si>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</si>
  <si>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</si>
  <si>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</si>
  <si>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</si>
  <si>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</si>
  <si>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</si>
  <si>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</si>
  <si>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</si>
  <si>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</si>
  <si>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</si>
  <si>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</si>
  <si>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</si>
  <si>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</si>
  <si>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</si>
  <si>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</si>
  <si>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</si>
  <si>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</si>
  <si>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</si>
  <si>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</si>
  <si>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</si>
  <si>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</si>
  <si>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</si>
  <si>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</si>
  <si>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</si>
  <si>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</si>
  <si>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</si>
  <si>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</si>
  <si>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</si>
  <si>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</si>
  <si>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</si>
  <si>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</si>
  <si>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</si>
  <si>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</si>
  <si>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</si>
  <si>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</si>
  <si>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</si>
  <si>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</si>
  <si>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</si>
  <si>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</si>
  <si>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</si>
  <si>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</si>
  <si>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</si>
  <si>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</si>
  <si>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</si>
  <si>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</si>
  <si>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</si>
  <si>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</si>
  <si>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</si>
  <si>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</si>
  <si>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</si>
  <si>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</si>
  <si>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</si>
  <si>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</si>
  <si>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</si>
  <si>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</si>
  <si>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</si>
  <si>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</si>
  <si>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</si>
  <si>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</si>
  <si>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</si>
  <si>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</si>
  <si>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</si>
  <si>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</si>
  <si>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</si>
  <si>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</si>
  <si>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</si>
  <si>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</si>
  <si>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</si>
  <si>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</si>
  <si>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</si>
  <si>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</si>
  <si>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</si>
  <si>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</si>
  <si>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</si>
  <si>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</si>
  <si>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</si>
  <si>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</si>
  <si>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</si>
  <si>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</si>
  <si>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</si>
  <si>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</si>
  <si>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</si>
  <si>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</si>
  <si>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</si>
  <si>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</si>
  <si>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</si>
  <si>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</si>
  <si>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</si>
  <si>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</si>
  <si>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</si>
  <si>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</si>
  <si>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</si>
  <si>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</si>
  <si>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</si>
  <si>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</si>
  <si>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</si>
  <si>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</si>
  <si>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</si>
  <si>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</si>
  <si>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</si>
  <si>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</si>
  <si>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</si>
  <si>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</si>
  <si>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</si>
  <si>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</si>
  <si>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</si>
  <si>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</si>
  <si>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</si>
  <si>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</si>
  <si>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</si>
  <si>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</si>
  <si>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</si>
  <si>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</si>
  <si>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</si>
  <si>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</si>
  <si>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</si>
  <si>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</si>
  <si>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</si>
  <si>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</si>
  <si>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</si>
  <si>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</si>
  <si>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</si>
  <si>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</si>
  <si>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</si>
  <si>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</si>
  <si>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</si>
  <si>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</si>
  <si>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</si>
  <si>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</si>
  <si>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</si>
  <si>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</si>
  <si>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</si>
  <si>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</si>
  <si>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</si>
  <si>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</si>
  <si>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</si>
  <si>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</si>
  <si>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</si>
  <si>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</si>
  <si>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</si>
  <si>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</si>
  <si>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</si>
  <si>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</si>
  <si>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</si>
  <si>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</si>
  <si>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</si>
  <si>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</si>
  <si>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</si>
  <si>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</si>
  <si>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</si>
  <si>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</si>
  <si>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</si>
  <si>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</si>
  <si>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</si>
  <si>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</si>
  <si>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</si>
  <si>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</si>
  <si>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</si>
  <si>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</si>
  <si>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</si>
  <si>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</si>
  <si>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</si>
  <si>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</si>
  <si>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</si>
  <si>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</si>
  <si>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</si>
  <si>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</si>
  <si>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</si>
  <si>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</si>
  <si>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</si>
  <si>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</si>
  <si>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</si>
  <si>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</si>
  <si>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</si>
  <si>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</si>
  <si>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</si>
  <si>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</si>
  <si>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</si>
  <si>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</si>
  <si>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</si>
  <si>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</si>
  <si>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</si>
  <si>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</si>
  <si>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</si>
  <si>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</si>
  <si>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</si>
  <si>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</si>
  <si>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</si>
  <si>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</si>
  <si>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</si>
  <si>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</si>
  <si>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</si>
  <si>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</si>
  <si>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</si>
  <si>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</si>
  <si>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</si>
  <si>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</si>
  <si>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</si>
  <si>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</si>
  <si>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</si>
  <si>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</si>
  <si>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</si>
  <si>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</si>
  <si>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</si>
  <si>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</si>
  <si>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</si>
  <si>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</si>
  <si>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</si>
  <si>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</si>
  <si>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</si>
  <si>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</si>
  <si>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</si>
  <si>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</si>
  <si>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</si>
  <si>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</si>
  <si>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</si>
  <si>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</si>
  <si>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</si>
  <si>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</si>
  <si>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</si>
  <si>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</si>
  <si>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</si>
  <si>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</si>
  <si>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</si>
  <si>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</si>
  <si>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</si>
  <si>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</si>
  <si>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</si>
  <si>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</si>
  <si>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</si>
  <si>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</si>
  <si>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</si>
  <si>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</si>
  <si>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</si>
  <si>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</si>
  <si>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</si>
  <si>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</si>
  <si>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</si>
  <si>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</si>
  <si>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</si>
  <si>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</si>
  <si>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</si>
  <si>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</si>
  <si>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</si>
  <si>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</si>
  <si>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</si>
  <si>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</si>
  <si>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</si>
  <si>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</si>
  <si>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</si>
  <si>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</si>
  <si>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</si>
  <si>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</si>
  <si>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</si>
  <si>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</si>
  <si>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</si>
  <si>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</si>
  <si>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</si>
  <si>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</si>
  <si>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</si>
  <si>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</si>
  <si>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</si>
  <si>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</si>
  <si>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</si>
  <si>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</si>
  <si>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</si>
  <si>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</si>
  <si>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</si>
  <si>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</si>
  <si>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</si>
  <si>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</si>
  <si>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</si>
  <si>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</si>
  <si>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</si>
  <si>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</si>
  <si>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</si>
  <si>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</si>
  <si>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</si>
  <si>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</si>
  <si>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</si>
  <si>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</si>
  <si>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</si>
  <si>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</si>
  <si>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</si>
  <si>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</si>
  <si>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</si>
  <si>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</si>
  <si>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</si>
  <si>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</si>
  <si>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</si>
  <si>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</si>
  <si>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</si>
  <si>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</si>
  <si>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</si>
  <si>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</si>
  <si>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</si>
  <si>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</si>
  <si>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</si>
  <si>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</si>
  <si>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</si>
  <si>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</si>
  <si>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</si>
  <si>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</si>
  <si>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</si>
  <si>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</si>
  <si>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</si>
  <si>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</si>
  <si>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</si>
  <si>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</si>
  <si>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</si>
  <si>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</si>
  <si>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</si>
  <si>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</si>
  <si>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</si>
  <si>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</si>
  <si>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</si>
  <si>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</si>
  <si>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</si>
  <si>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</si>
  <si>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</si>
  <si>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</si>
  <si>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</si>
  <si>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</si>
  <si>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</si>
  <si>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</si>
  <si>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</si>
  <si>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</si>
  <si>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</si>
  <si>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</si>
  <si>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</si>
  <si>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</si>
  <si>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</si>
  <si>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</si>
  <si>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</si>
  <si>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</si>
  <si>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</si>
  <si>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</si>
  <si>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</si>
  <si>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</si>
  <si>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</si>
  <si>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</si>
  <si>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</si>
  <si>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</si>
  <si>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</si>
  <si>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</si>
  <si>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</si>
  <si>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</si>
  <si>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</si>
  <si>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</si>
  <si>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</si>
  <si>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</si>
  <si>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</si>
  <si>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</si>
  <si>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</si>
  <si>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</si>
  <si>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</si>
  <si>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</si>
  <si>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</si>
  <si>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</si>
  <si>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</si>
  <si>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</si>
  <si>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</si>
  <si>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</si>
  <si>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</si>
  <si>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</si>
  <si>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</si>
  <si>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</si>
  <si>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</si>
  <si>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</si>
  <si>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</si>
  <si>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</si>
  <si>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</si>
  <si>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</si>
  <si>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</si>
  <si>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</si>
  <si>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</si>
  <si>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</si>
  <si>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</si>
  <si>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</si>
  <si>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</si>
  <si>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</si>
  <si>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</si>
  <si>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</si>
  <si>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</si>
  <si>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</si>
  <si>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</si>
  <si>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</si>
  <si>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</si>
  <si>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</si>
  <si>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</si>
  <si>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</si>
  <si>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</si>
  <si>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</si>
  <si>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</si>
  <si>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</si>
  <si>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</si>
  <si>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</si>
  <si>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</si>
  <si>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</si>
  <si>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</si>
  <si>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</si>
  <si>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</si>
  <si>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</si>
  <si>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</si>
  <si>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</si>
  <si>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</si>
  <si>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</si>
  <si>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</si>
  <si>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</si>
  <si>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</si>
  <si>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</si>
  <si>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</si>
  <si>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</si>
  <si>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</si>
  <si>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</si>
  <si>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</si>
  <si>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</si>
  <si>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</si>
  <si>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</si>
  <si>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</si>
  <si>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</si>
  <si>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</si>
  <si>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</si>
  <si>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</si>
  <si>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</si>
  <si>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</si>
  <si>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</si>
  <si>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</si>
  <si>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</si>
  <si>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</si>
  <si>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</si>
  <si>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</si>
  <si>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</si>
  <si>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</si>
  <si>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</si>
  <si>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</si>
  <si>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</si>
  <si>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</si>
  <si>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</si>
  <si>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</si>
  <si>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</si>
  <si>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</si>
  <si>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</si>
  <si>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</si>
  <si>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</si>
  <si>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</si>
  <si>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</si>
  <si>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</si>
  <si>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</si>
  <si>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</si>
  <si>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</si>
  <si>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</si>
  <si>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</si>
  <si>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</si>
  <si>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</si>
  <si>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</si>
  <si>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</si>
  <si>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</si>
  <si>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</si>
  <si>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</si>
  <si>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</si>
  <si>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</si>
  <si>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</si>
  <si>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</si>
  <si>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</si>
  <si>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</si>
  <si>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</si>
  <si>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</si>
  <si>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</si>
  <si>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</si>
  <si>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</si>
  <si>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</si>
  <si>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</si>
  <si>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</si>
  <si>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</si>
  <si>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</si>
  <si>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</si>
  <si>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</si>
  <si>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</si>
  <si>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</si>
  <si>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</si>
  <si>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</si>
  <si>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</si>
  <si>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</si>
  <si>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</si>
  <si>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</si>
  <si>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</si>
  <si>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</si>
  <si>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</si>
  <si>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</si>
  <si>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</si>
  <si>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</si>
  <si>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</si>
  <si>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</si>
  <si>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</si>
  <si>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</si>
  <si>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</si>
  <si>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</si>
  <si>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</si>
  <si>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</si>
  <si>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</si>
  <si>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</si>
  <si>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</si>
  <si>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</si>
  <si>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</si>
  <si>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</si>
  <si>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</si>
  <si>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</si>
  <si>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</si>
  <si>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</si>
  <si>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</si>
  <si>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</si>
  <si>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</si>
  <si>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</si>
  <si>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</si>
  <si>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</si>
  <si>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</si>
  <si>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</si>
  <si>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</si>
  <si>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</si>
  <si>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</si>
  <si>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</si>
  <si>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</si>
  <si>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</si>
  <si>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</si>
  <si>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</si>
  <si>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</si>
  <si>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</si>
  <si>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</si>
  <si>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</si>
  <si>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</si>
  <si>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</si>
  <si>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</si>
  <si>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</si>
  <si>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</si>
  <si>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</si>
  <si>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</si>
  <si>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</si>
  <si>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</si>
  <si>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</si>
  <si>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</si>
  <si>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</si>
  <si>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</si>
  <si>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</si>
  <si>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</si>
  <si>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</si>
  <si>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</si>
  <si>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</si>
  <si>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</si>
  <si>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</si>
  <si>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</si>
  <si>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</si>
  <si>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</si>
  <si>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</si>
  <si>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</si>
  <si>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</si>
  <si>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</si>
  <si>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</si>
  <si>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</si>
  <si>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</si>
  <si>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</si>
  <si>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</si>
  <si>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</si>
  <si>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</si>
  <si>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</si>
  <si>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</si>
  <si>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</si>
  <si>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</si>
  <si>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</si>
  <si>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</si>
  <si>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</si>
  <si>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</si>
  <si>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</si>
  <si>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</si>
  <si>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</si>
  <si>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</si>
  <si>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</si>
  <si>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</si>
  <si>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</si>
  <si>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</si>
  <si>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</si>
  <si>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</si>
  <si>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</si>
  <si>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</si>
  <si>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</si>
  <si>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</si>
  <si>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</si>
  <si>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</si>
  <si>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</si>
  <si>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</si>
  <si>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</si>
  <si>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</si>
  <si>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</si>
  <si>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</si>
  <si>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</si>
  <si>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</si>
  <si>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</si>
  <si>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</si>
  <si>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</si>
  <si>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</si>
  <si>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</si>
  <si>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</si>
  <si>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</si>
  <si>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</si>
  <si>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</si>
  <si>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</si>
  <si>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</si>
  <si>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</si>
  <si>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</si>
  <si>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</si>
  <si>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</si>
  <si>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</si>
  <si>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</si>
  <si>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</si>
  <si>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</si>
  <si>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</si>
  <si>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</si>
  <si>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</si>
  <si>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</si>
  <si>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</si>
  <si>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</si>
  <si>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</si>
  <si>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</si>
  <si>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</si>
  <si>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</si>
  <si>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</si>
  <si>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</si>
  <si>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</si>
  <si>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</si>
  <si>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</si>
  <si>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</si>
  <si>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</si>
  <si>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</si>
  <si>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</si>
  <si>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</si>
  <si>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</si>
  <si>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</si>
  <si>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</si>
  <si>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</si>
  <si>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</si>
  <si>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</si>
  <si>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</si>
  <si>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</si>
  <si>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</si>
  <si>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</si>
  <si>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</si>
  <si>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</si>
  <si>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</si>
  <si>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</si>
  <si>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</si>
  <si>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</si>
  <si>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</si>
  <si>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</si>
  <si>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</si>
  <si>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</si>
  <si>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</si>
  <si>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</si>
  <si>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</si>
  <si>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</si>
  <si>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</si>
  <si>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</si>
  <si>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</si>
  <si>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</si>
  <si>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</si>
  <si>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</si>
  <si>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</si>
  <si>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</si>
  <si>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</si>
  <si>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</si>
  <si>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</si>
  <si>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</si>
  <si>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</si>
  <si>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</si>
  <si>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</si>
  <si>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</si>
  <si>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</si>
  <si>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</si>
  <si>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</si>
  <si>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</si>
  <si>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</si>
  <si>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</si>
  <si>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</si>
  <si>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</si>
  <si>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</si>
  <si>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</si>
  <si>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</si>
  <si>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</si>
  <si>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</si>
  <si>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</si>
  <si>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</si>
  <si>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</si>
  <si>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</si>
  <si>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</si>
  <si>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</si>
  <si>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</si>
  <si>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</si>
  <si>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</si>
  <si>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</si>
  <si>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</si>
  <si>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</si>
  <si>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</si>
  <si>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</si>
  <si>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</si>
  <si>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</si>
  <si>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</si>
  <si>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</si>
  <si>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</si>
  <si>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</si>
  <si>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</si>
  <si>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</si>
  <si>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</si>
  <si>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</si>
  <si>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</si>
  <si>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</si>
  <si>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</si>
  <si>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</si>
  <si>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</si>
  <si>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</si>
  <si>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</si>
  <si>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</si>
  <si>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</si>
  <si>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</si>
  <si>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</si>
  <si>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</si>
  <si>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</si>
  <si>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</si>
  <si>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</si>
  <si>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</si>
  <si>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</si>
  <si>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</si>
  <si>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</si>
  <si>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</si>
  <si>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</si>
  <si>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</si>
  <si>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</si>
  <si>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</si>
  <si>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</si>
  <si>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</si>
  <si>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</si>
  <si>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</si>
  <si>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</si>
  <si>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</si>
  <si>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</si>
  <si>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</si>
  <si>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</si>
  <si>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</si>
  <si>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</si>
  <si>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</si>
  <si>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</si>
  <si>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</si>
  <si>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</si>
  <si>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</si>
  <si>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</si>
  <si>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</si>
  <si>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</si>
  <si>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</si>
  <si>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</si>
  <si>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</si>
  <si>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</si>
  <si>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</si>
  <si>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</si>
  <si>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</si>
  <si>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</si>
  <si>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</si>
  <si>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</si>
  <si>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</si>
  <si>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</si>
  <si>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</si>
  <si>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</si>
  <si>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</si>
  <si>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</si>
  <si>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</si>
  <si>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</si>
  <si>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</si>
  <si>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</si>
  <si>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</si>
  <si>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</si>
  <si>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</si>
  <si>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</si>
  <si>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</si>
  <si>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</si>
  <si>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</si>
  <si>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</si>
  <si>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</si>
  <si>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</si>
  <si>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</si>
  <si>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</si>
  <si>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</si>
  <si>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</si>
  <si>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</si>
  <si>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</si>
  <si>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</si>
  <si>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</si>
  <si>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</si>
  <si>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</si>
  <si>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</si>
  <si>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</si>
  <si>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</si>
  <si>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</si>
  <si>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</si>
  <si>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</si>
  <si>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</si>
  <si>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</si>
  <si>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</si>
  <si>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</si>
  <si>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</si>
  <si>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</si>
  <si>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</si>
  <si>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</si>
  <si>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</si>
  <si>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</si>
  <si>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</si>
  <si>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</si>
  <si>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</si>
  <si>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</si>
  <si>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</si>
  <si>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</si>
  <si>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</si>
  <si>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</si>
  <si>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</si>
  <si>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</si>
  <si>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</si>
  <si>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</si>
  <si>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</si>
  <si>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</si>
  <si>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</si>
  <si>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</si>
  <si>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</si>
  <si>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</si>
  <si>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</si>
  <si>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</si>
  <si>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</si>
  <si>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</si>
  <si>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</si>
  <si>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</si>
  <si>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</si>
  <si>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</si>
  <si>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</si>
  <si>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</si>
  <si>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</si>
  <si>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</si>
  <si>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</si>
  <si>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</si>
  <si>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</si>
  <si>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</si>
  <si>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</si>
  <si>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</si>
  <si>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</si>
  <si>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</si>
  <si>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</si>
  <si>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</si>
  <si>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</si>
  <si>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</si>
  <si>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</si>
  <si>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</si>
  <si>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</si>
  <si>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</si>
  <si>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</si>
  <si>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</si>
  <si>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</si>
  <si>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</si>
  <si>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</si>
  <si>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</si>
  <si>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</si>
  <si>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</si>
  <si>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</si>
  <si>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</si>
  <si>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</si>
  <si>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</si>
  <si>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</si>
  <si>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</si>
  <si>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</si>
  <si>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</si>
  <si>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</si>
  <si>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</si>
  <si>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</si>
  <si>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</si>
  <si>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</si>
  <si>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</si>
  <si>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</si>
  <si>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</si>
  <si>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</si>
  <si>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</si>
  <si>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</si>
  <si>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</si>
  <si>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</si>
  <si>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</si>
  <si>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</si>
  <si>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</si>
  <si>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</si>
  <si>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</si>
  <si>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</si>
  <si>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</si>
  <si>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</si>
  <si>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</si>
  <si>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</si>
  <si>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</si>
  <si>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</si>
  <si>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</si>
  <si>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</si>
  <si>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</si>
  <si>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</si>
  <si>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</si>
  <si>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</si>
  <si>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</si>
  <si>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</si>
  <si>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</si>
  <si>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</si>
  <si>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</si>
  <si>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</si>
  <si>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</si>
  <si>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</si>
  <si>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</si>
  <si>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</si>
  <si>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</si>
  <si>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</si>
  <si>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</si>
  <si>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</si>
  <si>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</si>
  <si>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</si>
  <si>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</si>
  <si>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</si>
  <si>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</si>
  <si>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</si>
  <si>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</si>
  <si>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</si>
  <si>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</si>
  <si>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</si>
  <si>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</si>
  <si>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</si>
  <si>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</si>
  <si>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</si>
  <si>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</si>
  <si>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</si>
  <si>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</si>
  <si>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</si>
  <si>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</si>
  <si>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</si>
  <si>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</si>
  <si>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</si>
  <si>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</si>
  <si>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</si>
  <si>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</si>
  <si>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</si>
  <si>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</si>
  <si>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</si>
  <si>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</si>
  <si>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</si>
  <si>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</si>
  <si>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</si>
  <si>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</si>
  <si>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</si>
  <si>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</si>
  <si>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</si>
  <si>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</si>
  <si>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</si>
  <si>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</si>
  <si>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</si>
  <si>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</si>
  <si>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</si>
  <si>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</si>
  <si>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</si>
  <si>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</si>
  <si>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</si>
  <si>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</si>
  <si>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</si>
  <si>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</si>
  <si>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</si>
  <si>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</si>
  <si>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</si>
  <si>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</si>
  <si>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</si>
  <si>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</si>
  <si>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</si>
  <si>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</si>
  <si>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</si>
  <si>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</si>
  <si>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</si>
  <si>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</si>
  <si>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</si>
  <si>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</si>
  <si>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</si>
  <si>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</si>
  <si>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</si>
  <si>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</si>
  <si>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</si>
  <si>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</si>
  <si>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</si>
  <si>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</si>
  <si>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</si>
  <si>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</si>
  <si>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</si>
  <si>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</si>
  <si>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</si>
  <si>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</si>
  <si>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</si>
  <si>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</si>
  <si>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</si>
  <si>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</si>
  <si>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</si>
  <si>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</si>
  <si>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</si>
  <si>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</si>
  <si>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</si>
  <si>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</si>
  <si>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</si>
  <si>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</si>
  <si>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</si>
  <si>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</si>
  <si>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</si>
  <si>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</si>
  <si>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</si>
  <si>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</si>
  <si>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</si>
  <si>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</si>
  <si>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</si>
  <si>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</si>
  <si>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</si>
  <si>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</si>
  <si>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</si>
  <si>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</si>
  <si>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</si>
  <si>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</si>
  <si>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</si>
  <si>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</si>
  <si>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</si>
  <si>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</si>
  <si>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</si>
  <si>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</si>
  <si>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</si>
  <si>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</si>
  <si>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</si>
  <si>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</si>
  <si>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</si>
  <si>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</si>
  <si>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</si>
  <si>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</si>
  <si>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</si>
  <si>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</si>
  <si>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</si>
  <si>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</si>
  <si>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</si>
  <si>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</si>
  <si>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</si>
  <si>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</si>
  <si>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</si>
  <si>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</si>
  <si>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</si>
  <si>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</si>
  <si>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</si>
  <si>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</si>
  <si>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</si>
  <si>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</si>
  <si>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</si>
  <si>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</si>
  <si>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</si>
  <si>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</si>
  <si>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</si>
  <si>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</si>
  <si>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</si>
  <si>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</si>
  <si>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</si>
  <si>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</si>
  <si>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</si>
  <si>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</si>
  <si>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</si>
  <si>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</si>
  <si>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</si>
  <si>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</si>
  <si>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</si>
  <si>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</si>
  <si>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</si>
  <si>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</si>
  <si>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</si>
  <si>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</si>
  <si>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</si>
  <si>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</si>
  <si>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</si>
  <si>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</si>
  <si>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</si>
  <si>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</si>
  <si>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</si>
  <si>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</si>
  <si>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</si>
  <si>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</si>
  <si>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</si>
  <si>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</si>
  <si>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</si>
  <si>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</si>
  <si>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</si>
  <si>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</si>
  <si>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</si>
  <si>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</si>
  <si>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</si>
  <si>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</si>
  <si>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</si>
  <si>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</si>
  <si>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</si>
  <si>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</si>
  <si>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</si>
  <si>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</si>
  <si>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</si>
  <si>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</si>
  <si>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</si>
  <si>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</si>
  <si>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</si>
  <si>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</si>
  <si>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</si>
  <si>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</si>
  <si>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</si>
  <si>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</si>
  <si>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</si>
  <si>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</si>
  <si>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</si>
  <si>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</si>
  <si>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</si>
  <si>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</si>
  <si>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</si>
  <si>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</si>
  <si>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</si>
  <si>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</si>
  <si>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</si>
  <si>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</si>
  <si>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</si>
  <si>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</si>
  <si>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</si>
  <si>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</si>
  <si>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</si>
  <si>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</si>
  <si>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</si>
  <si>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</si>
  <si>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</si>
  <si>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</si>
  <si>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</si>
  <si>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</si>
  <si>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</si>
  <si>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</si>
  <si>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</si>
  <si>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</si>
  <si>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</si>
  <si>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</si>
  <si>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</si>
  <si>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</si>
  <si>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</si>
  <si>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</si>
  <si>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</si>
  <si>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</si>
  <si>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</si>
  <si>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</si>
  <si>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</si>
  <si>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</si>
  <si>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</si>
  <si>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</si>
  <si>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</si>
  <si>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</si>
  <si>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</si>
  <si>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</si>
  <si>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</si>
  <si>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</si>
  <si>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</si>
  <si>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</si>
  <si>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</si>
  <si>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</si>
  <si>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</si>
  <si>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</si>
  <si>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</si>
  <si>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</si>
  <si>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</si>
  <si>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</si>
  <si>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</si>
  <si>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</si>
  <si>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</si>
  <si>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</si>
  <si>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</si>
  <si>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</si>
  <si>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</si>
  <si>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</si>
  <si>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</si>
  <si>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</si>
  <si>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</si>
  <si>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</si>
  <si>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</si>
  <si>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</si>
  <si>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</si>
  <si>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</si>
  <si>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</si>
  <si>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</si>
  <si>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</si>
  <si>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</si>
  <si>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</si>
  <si>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</si>
  <si>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</si>
  <si>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</si>
  <si>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</si>
  <si>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</si>
  <si>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</si>
  <si>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</si>
  <si>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</si>
  <si>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</si>
  <si>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</si>
  <si>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</si>
  <si>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</si>
  <si>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</si>
  <si>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</si>
  <si>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</si>
  <si>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</si>
  <si>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</si>
  <si>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</si>
  <si>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</si>
  <si>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</si>
  <si>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</si>
  <si>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</si>
  <si>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</si>
  <si>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</si>
  <si>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</si>
  <si>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</si>
  <si>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</si>
  <si>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</si>
  <si>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</si>
  <si>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</si>
  <si>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</si>
  <si>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</si>
  <si>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</si>
  <si>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</si>
  <si>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</si>
  <si>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</si>
  <si>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</si>
  <si>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</si>
  <si>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</si>
  <si>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</si>
  <si>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</si>
  <si>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</si>
  <si>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</si>
  <si>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</si>
  <si>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</si>
  <si>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</si>
  <si>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</si>
  <si>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</si>
  <si>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</si>
  <si>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</si>
  <si>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</si>
  <si>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</si>
  <si>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</si>
  <si>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</si>
  <si>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</si>
  <si>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</si>
  <si>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</si>
  <si>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</si>
  <si>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</si>
  <si>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</si>
  <si>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</si>
  <si>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</si>
  <si>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</si>
  <si>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</si>
  <si>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</si>
  <si>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</si>
  <si>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</si>
  <si>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</si>
  <si>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</si>
  <si>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</si>
  <si>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</si>
  <si>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</si>
  <si>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</si>
  <si>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</si>
  <si>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</si>
  <si>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</si>
  <si>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</si>
  <si>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</si>
  <si>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</si>
  <si>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</si>
  <si>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</si>
  <si>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</si>
  <si>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</si>
  <si>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</si>
  <si>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</si>
  <si>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</si>
  <si>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</si>
  <si>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</si>
  <si>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</si>
  <si>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</si>
  <si>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</si>
  <si>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</si>
  <si>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</si>
  <si>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</si>
  <si>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</si>
  <si>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</si>
  <si>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</si>
  <si>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</si>
  <si>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</si>
  <si>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</si>
  <si>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</si>
  <si>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</si>
  <si>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</si>
  <si>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</si>
  <si>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</si>
  <si>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</si>
  <si>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</si>
  <si>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</si>
  <si>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</si>
  <si>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</si>
  <si>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</si>
  <si>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</si>
  <si>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</si>
  <si>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</si>
  <si>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</si>
  <si>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</si>
  <si>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</si>
  <si>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</si>
  <si>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</si>
  <si>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</si>
  <si>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</si>
  <si>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</si>
  <si>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</si>
  <si>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</si>
  <si>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</si>
  <si>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</si>
  <si>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</si>
  <si>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</si>
  <si>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</si>
  <si>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</si>
  <si>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</si>
  <si>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</si>
  <si>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</si>
  <si>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</si>
  <si>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</si>
  <si>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</si>
  <si>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</si>
  <si>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</si>
  <si>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</si>
  <si>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</si>
  <si>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</si>
  <si>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</si>
  <si>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</si>
  <si>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</si>
  <si>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</si>
  <si>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</si>
  <si>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</si>
  <si>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</si>
  <si>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</si>
  <si>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</si>
  <si>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</si>
  <si>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</si>
  <si>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</si>
  <si>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</si>
  <si>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</si>
  <si>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</si>
  <si>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</si>
  <si>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</si>
  <si>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</si>
  <si>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</si>
  <si>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</si>
  <si>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</si>
  <si>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</si>
  <si>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</si>
  <si>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</si>
  <si>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</si>
  <si>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</si>
  <si>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</si>
  <si>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</si>
  <si>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</si>
  <si>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</si>
  <si>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</si>
  <si>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</si>
  <si>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</si>
  <si>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</si>
  <si>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</si>
  <si>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</si>
  <si>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</si>
  <si>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</si>
  <si>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</si>
  <si>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</si>
  <si>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</si>
  <si>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</si>
  <si>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</si>
  <si>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</si>
  <si>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</si>
  <si>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</si>
  <si>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</si>
  <si>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</si>
  <si>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</si>
  <si>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</si>
  <si>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</si>
  <si>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</si>
  <si>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</si>
  <si>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</si>
  <si>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</si>
  <si>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</si>
  <si>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</si>
  <si>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</si>
  <si>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</si>
  <si>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</si>
  <si>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</si>
  <si>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</si>
  <si>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</si>
  <si>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</si>
  <si>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</si>
  <si>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</si>
  <si>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</si>
  <si>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</si>
  <si>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</si>
  <si>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</si>
  <si>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</si>
  <si>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</si>
  <si>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</si>
  <si>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</si>
  <si>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</si>
  <si>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</si>
  <si>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</si>
  <si>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</si>
  <si>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</si>
  <si>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</si>
  <si>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</si>
  <si>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</si>
  <si>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</si>
  <si>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</si>
  <si>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</si>
  <si>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</si>
  <si>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</si>
  <si>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</si>
  <si>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</si>
  <si>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</si>
  <si>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</si>
  <si>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</si>
  <si>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</si>
  <si>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</si>
  <si>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</si>
  <si>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</si>
  <si>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</si>
  <si>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</si>
  <si>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</si>
  <si>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</si>
  <si>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</si>
  <si>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</si>
  <si>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</si>
  <si>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</si>
  <si>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</si>
  <si>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</si>
  <si>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</si>
  <si>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</si>
  <si>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</si>
  <si>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</si>
  <si>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</si>
  <si>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</si>
  <si>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</si>
  <si>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</si>
  <si>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</si>
  <si>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</si>
  <si>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</si>
  <si>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</si>
  <si>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</si>
  <si>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</si>
  <si>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</si>
  <si>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</si>
  <si>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</si>
  <si>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</si>
  <si>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</si>
  <si>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</si>
  <si>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</si>
  <si>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</si>
  <si>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</si>
  <si>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</si>
  <si>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</si>
  <si>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</si>
  <si>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</si>
  <si>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</si>
  <si>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</si>
  <si>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</si>
  <si>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</si>
  <si>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</si>
  <si>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</si>
  <si>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</si>
  <si>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</si>
  <si>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</si>
  <si>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</si>
  <si>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</si>
  <si>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</si>
  <si>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</si>
  <si>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</si>
  <si>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</si>
  <si>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</si>
  <si>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</si>
  <si>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</si>
  <si>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</si>
  <si>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</si>
  <si>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</si>
  <si>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</si>
  <si>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</si>
  <si>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</si>
  <si>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</si>
  <si>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</si>
  <si>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</si>
  <si>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</si>
  <si>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</si>
  <si>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</si>
  <si>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</si>
  <si>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</si>
  <si>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</si>
  <si>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</si>
  <si>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</si>
  <si>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</si>
  <si>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</si>
  <si>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</si>
  <si>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</si>
  <si>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</si>
  <si>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</si>
  <si>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</si>
  <si>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</si>
  <si>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</si>
  <si>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</si>
  <si>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</si>
  <si>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</si>
  <si>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</si>
  <si>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</si>
  <si>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</si>
  <si>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</si>
  <si>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</si>
  <si>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</si>
  <si>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</si>
  <si>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</si>
  <si>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</si>
  <si>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</si>
  <si>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</si>
  <si>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</si>
  <si>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</si>
  <si>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</si>
  <si>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</si>
  <si>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</si>
  <si>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</si>
  <si>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</si>
  <si>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</si>
  <si>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</si>
  <si>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</si>
  <si>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</si>
  <si>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</si>
  <si>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</si>
  <si>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</si>
  <si>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</si>
  <si>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</si>
  <si>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</si>
  <si>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</si>
  <si>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</si>
  <si>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</si>
  <si>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</si>
  <si>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</si>
  <si>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</si>
  <si>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</si>
  <si>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</si>
  <si>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</si>
  <si>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</si>
  <si>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</si>
  <si>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</si>
  <si>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</si>
  <si>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</si>
  <si>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</si>
  <si>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</si>
  <si>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</si>
  <si>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</si>
  <si>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</si>
  <si>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</si>
  <si>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</si>
  <si>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</si>
  <si>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</si>
  <si>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</si>
  <si>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</si>
  <si>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</si>
  <si>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</si>
  <si>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</si>
  <si>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</si>
  <si>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</si>
  <si>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</si>
  <si>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</si>
  <si>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</si>
  <si>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</si>
  <si>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</si>
  <si>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</si>
  <si>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</si>
  <si>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</si>
  <si>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</si>
  <si>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</si>
  <si>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</si>
  <si>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</si>
  <si>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</si>
  <si>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</si>
  <si>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</si>
  <si>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</si>
  <si>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</si>
  <si>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</si>
  <si>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</si>
  <si>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</si>
  <si>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</si>
  <si>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</si>
  <si>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</si>
  <si>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</si>
  <si>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</si>
  <si>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</si>
  <si>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</si>
  <si>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</si>
  <si>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</si>
  <si>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</si>
  <si>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</si>
  <si>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</si>
  <si>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</si>
  <si>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</si>
  <si>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</si>
  <si>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</si>
  <si>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</si>
  <si>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</si>
  <si>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</si>
  <si>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</si>
  <si>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</si>
  <si>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</si>
  <si>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</si>
  <si>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</si>
  <si>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</si>
  <si>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</si>
  <si>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</si>
  <si>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</si>
  <si>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</si>
  <si>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</si>
  <si>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</si>
  <si>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</si>
  <si>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</si>
  <si>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</si>
  <si>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</si>
  <si>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</si>
  <si>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</si>
  <si>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</si>
  <si>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</si>
  <si>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</si>
  <si>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</si>
  <si>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</si>
  <si>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</si>
  <si>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</si>
  <si>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</si>
  <si>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</si>
  <si>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</si>
  <si>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</si>
  <si>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</si>
  <si>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</si>
  <si>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</si>
  <si>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</si>
  <si>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</si>
  <si>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</si>
  <si>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</si>
  <si>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</si>
  <si>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</si>
  <si>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</si>
  <si>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</si>
  <si>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</si>
  <si>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</si>
  <si>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</si>
  <si>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</si>
  <si>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</si>
  <si>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</si>
  <si>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</si>
  <si>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</si>
  <si>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</si>
  <si>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</si>
  <si>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</si>
  <si>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</si>
  <si>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</si>
  <si>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</si>
  <si>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</si>
  <si>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</si>
  <si>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</si>
  <si>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</si>
  <si>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</si>
  <si>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</si>
  <si>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</si>
  <si>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</si>
  <si>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</si>
  <si>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</si>
  <si>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</si>
  <si>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</si>
  <si>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</si>
  <si>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</si>
  <si>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</si>
  <si>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</si>
  <si>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</si>
  <si>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</si>
  <si>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</si>
  <si>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</si>
  <si>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</si>
  <si>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</si>
  <si>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</si>
  <si>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</si>
  <si>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</si>
  <si>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</si>
  <si>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</si>
  <si>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</si>
  <si>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</si>
  <si>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</si>
  <si>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</si>
  <si>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</si>
  <si>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</si>
  <si>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</si>
  <si>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</si>
  <si>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</si>
  <si>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</si>
  <si>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</si>
  <si>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</si>
  <si>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</si>
  <si>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</si>
  <si>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</si>
  <si>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</si>
  <si>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</si>
  <si>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</si>
  <si>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</si>
  <si>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</si>
  <si>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</si>
  <si>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</si>
  <si>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</si>
  <si>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</si>
  <si>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</si>
  <si>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</si>
  <si>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</si>
  <si>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</si>
  <si>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</si>
  <si>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</si>
  <si>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</si>
  <si>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</si>
  <si>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</si>
  <si>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</si>
  <si>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</si>
  <si>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</si>
  <si>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</si>
  <si>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</si>
  <si>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</si>
  <si>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</si>
  <si>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</si>
  <si>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</si>
  <si>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</si>
  <si>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</si>
  <si>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</si>
  <si>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</si>
  <si>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</si>
  <si>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</si>
  <si>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</si>
  <si>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</si>
  <si>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</si>
  <si>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</si>
  <si>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</si>
  <si>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</si>
  <si>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</si>
  <si>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</si>
  <si>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</si>
  <si>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</si>
  <si>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</si>
  <si>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</si>
  <si>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</si>
  <si>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</si>
  <si>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</si>
  <si>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</si>
  <si>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</si>
  <si>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</si>
  <si>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</si>
  <si>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</si>
  <si>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</si>
  <si>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</si>
  <si>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</si>
  <si>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</si>
  <si>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</si>
  <si>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</si>
  <si>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</si>
  <si>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</si>
  <si>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</si>
  <si>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</si>
  <si>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</si>
  <si>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</si>
  <si>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</si>
  <si>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</si>
  <si>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</si>
  <si>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</si>
  <si>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</si>
  <si>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</si>
  <si>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</si>
  <si>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</si>
  <si>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</si>
  <si>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</si>
  <si>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</si>
  <si>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</si>
  <si>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</si>
  <si>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</si>
  <si>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</si>
  <si>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</si>
  <si>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</si>
  <si>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</si>
  <si>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</si>
  <si>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</si>
  <si>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</si>
  <si>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</si>
  <si>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</si>
  <si>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</si>
  <si>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</si>
  <si>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</si>
  <si>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</si>
  <si>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</si>
  <si>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</si>
  <si>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</si>
  <si>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</si>
  <si>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</si>
  <si>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</si>
  <si>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</si>
  <si>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</si>
  <si>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</si>
  <si>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</si>
  <si>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</si>
  <si>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</si>
  <si>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</si>
  <si>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</si>
  <si>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</si>
  <si>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</si>
  <si>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</si>
  <si>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</si>
  <si>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</si>
  <si>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</si>
  <si>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</si>
  <si>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</si>
  <si>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</si>
  <si>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</si>
  <si>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</si>
  <si>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</si>
  <si>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</si>
  <si>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</si>
  <si>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</si>
  <si>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</si>
  <si>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</si>
  <si>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</si>
  <si>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</si>
  <si>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</si>
  <si>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</si>
  <si>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</si>
  <si>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</si>
  <si>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</si>
  <si>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</si>
  <si>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</si>
  <si>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</si>
  <si>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</si>
  <si>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</si>
  <si>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</si>
  <si>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</si>
  <si>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</si>
  <si>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</si>
  <si>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</si>
  <si>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</si>
  <si>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</si>
  <si>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</si>
  <si>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</si>
  <si>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</si>
  <si>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</si>
  <si>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</si>
  <si>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</si>
  <si>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</si>
  <si>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</si>
  <si>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</si>
  <si>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</si>
  <si>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</si>
  <si>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</si>
  <si>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</si>
  <si>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</si>
  <si>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</si>
  <si>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</si>
  <si>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</si>
  <si>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</si>
  <si>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</si>
  <si>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</si>
  <si>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</si>
  <si>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</si>
  <si>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</si>
  <si>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</si>
  <si>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</si>
  <si>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</si>
  <si>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</si>
  <si>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</si>
  <si>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</si>
  <si>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</si>
  <si>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</si>
  <si>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</si>
  <si>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</si>
  <si>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</si>
  <si>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</si>
  <si>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</si>
  <si>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</si>
  <si>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</si>
  <si>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</si>
  <si>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</si>
  <si>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</si>
  <si>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</si>
  <si>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</si>
  <si>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</si>
  <si>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</si>
  <si>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</si>
  <si>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</si>
  <si>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</si>
  <si>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</si>
  <si>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</si>
  <si>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</si>
  <si>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</si>
  <si>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</si>
  <si>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</si>
  <si>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</si>
  <si>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</si>
  <si>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</si>
  <si>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</si>
  <si>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</si>
  <si>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</si>
  <si>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</si>
  <si>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</si>
  <si>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</si>
  <si>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</si>
  <si>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</si>
  <si>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</si>
  <si>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</si>
  <si>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</si>
  <si>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</si>
  <si>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</si>
  <si>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</si>
  <si>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</si>
  <si>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</si>
  <si>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</si>
  <si>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</si>
  <si>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</si>
  <si>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</si>
  <si>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</si>
  <si>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</si>
  <si>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</si>
  <si>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</si>
  <si>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</si>
  <si>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</si>
  <si>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</si>
  <si>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</si>
  <si>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</si>
  <si>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</si>
  <si>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</si>
  <si>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</si>
  <si>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</si>
  <si>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</si>
  <si>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</si>
  <si>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</si>
  <si>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</si>
  <si>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</si>
  <si>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</si>
  <si>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</si>
  <si>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</si>
  <si>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</si>
  <si>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</si>
  <si>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</si>
  <si>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</si>
  <si>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</si>
  <si>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</si>
  <si>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</si>
  <si>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</si>
  <si>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</si>
  <si>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</si>
  <si>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</si>
  <si>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</si>
  <si>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</si>
  <si>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</si>
  <si>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</si>
  <si>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</si>
  <si>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</si>
  <si>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</si>
  <si>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</si>
  <si>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</si>
  <si>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</si>
  <si>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</si>
  <si>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</si>
  <si>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</si>
  <si>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</si>
  <si>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</si>
  <si>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</si>
  <si>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</si>
  <si>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</si>
  <si>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</si>
  <si>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</si>
  <si>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</si>
  <si>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</si>
  <si>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</si>
  <si>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</si>
  <si>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</si>
  <si>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</si>
  <si>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</si>
  <si>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</si>
  <si>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</si>
  <si>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</si>
  <si>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</si>
  <si>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</si>
  <si>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</si>
  <si>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</si>
  <si>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</si>
  <si>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</si>
  <si>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</si>
  <si>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</si>
  <si>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</si>
  <si>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</si>
  <si>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</si>
  <si>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</si>
  <si>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</si>
  <si>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</si>
  <si>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</si>
  <si>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</si>
  <si>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</si>
  <si>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</si>
  <si>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</si>
  <si>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</si>
  <si>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</si>
  <si>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</si>
  <si>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</si>
  <si>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</si>
  <si>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</si>
  <si>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</si>
  <si>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</si>
  <si>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</si>
  <si>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</si>
  <si>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</si>
  <si>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</si>
  <si>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</si>
  <si>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</si>
  <si>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</si>
  <si>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</si>
  <si>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</si>
  <si>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</si>
  <si>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</si>
  <si>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</si>
  <si>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</si>
  <si>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</si>
  <si>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</si>
  <si>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</si>
  <si>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</si>
  <si>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</si>
  <si>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</si>
  <si>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</si>
  <si>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</si>
  <si>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</si>
  <si>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</si>
  <si>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</si>
  <si>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</si>
  <si>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</si>
  <si>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</si>
  <si>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</si>
  <si>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</si>
  <si>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</si>
  <si>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</si>
  <si>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</si>
  <si>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</si>
  <si>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</si>
  <si>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</si>
  <si>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</si>
  <si>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</si>
  <si>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</si>
  <si>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</si>
  <si>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</si>
  <si>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</si>
  <si>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</si>
  <si>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</si>
  <si>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</si>
  <si>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</si>
  <si>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</si>
  <si>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</si>
  <si>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</si>
  <si>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</si>
  <si>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</si>
  <si>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</si>
  <si>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</si>
  <si>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</si>
  <si>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</si>
  <si>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</si>
  <si>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</si>
  <si>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</si>
  <si>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</si>
  <si>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</si>
  <si>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</si>
  <si>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</si>
  <si>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</si>
  <si>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</si>
  <si>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</si>
  <si>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</si>
  <si>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</si>
  <si>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</si>
  <si>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</si>
  <si>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</si>
  <si>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</si>
  <si>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</si>
  <si>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</si>
  <si>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</si>
  <si>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</si>
  <si>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</si>
  <si>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</si>
  <si>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</si>
  <si>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</si>
  <si>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</si>
  <si>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</si>
  <si>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</si>
  <si>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</si>
  <si>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</si>
  <si>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</si>
  <si>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</si>
  <si>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</si>
  <si>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</si>
  <si>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</si>
  <si>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</si>
  <si>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</si>
  <si>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</si>
  <si>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</si>
  <si>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</si>
  <si>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</si>
  <si>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</si>
  <si>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</si>
  <si>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</si>
  <si>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</si>
  <si>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</si>
  <si>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</si>
  <si>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</si>
  <si>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</si>
  <si>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</si>
  <si>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</si>
  <si>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</si>
  <si>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</si>
  <si>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</si>
  <si>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</si>
  <si>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</si>
  <si>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</si>
  <si>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</si>
  <si>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</si>
  <si>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</si>
  <si>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</si>
  <si>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</si>
  <si>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</si>
  <si>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</si>
  <si>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</si>
  <si>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</si>
  <si>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</si>
  <si>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</si>
  <si>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</si>
  <si>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</si>
  <si>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</si>
  <si>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</si>
  <si>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</si>
  <si>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</si>
  <si>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</si>
  <si>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</si>
  <si>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</si>
  <si>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</si>
  <si>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</si>
  <si>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</si>
  <si>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</si>
  <si>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</si>
  <si>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</si>
  <si>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</si>
  <si>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</si>
  <si>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</si>
  <si>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</si>
  <si>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</si>
  <si>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</si>
  <si>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</si>
  <si>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</si>
  <si>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</si>
  <si>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</si>
  <si>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</si>
  <si>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</si>
  <si>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</si>
  <si>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</si>
  <si>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</si>
  <si>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</si>
  <si>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</si>
  <si>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</si>
  <si>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</si>
  <si>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</si>
  <si>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</si>
  <si>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</si>
  <si>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</si>
  <si>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</si>
  <si>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</si>
  <si>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</si>
  <si>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</si>
  <si>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</si>
  <si>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</si>
  <si>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</si>
  <si>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</si>
  <si>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</si>
  <si>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</si>
  <si>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</si>
  <si>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</si>
  <si>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</si>
  <si>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</si>
  <si>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</si>
  <si>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</si>
  <si>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</si>
  <si>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</si>
  <si>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</si>
  <si>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</si>
  <si>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</si>
  <si>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</si>
  <si>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</si>
  <si>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</si>
  <si>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</si>
  <si>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</si>
  <si>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</si>
  <si>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</si>
  <si>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</si>
  <si>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</si>
  <si>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</si>
  <si>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</si>
  <si>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</si>
  <si>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</si>
  <si>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</si>
  <si>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</si>
  <si>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</si>
  <si>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</si>
  <si>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</si>
  <si>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</si>
  <si>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</si>
  <si>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</si>
  <si>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</si>
  <si>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</si>
  <si>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</si>
  <si>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</si>
  <si>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</si>
  <si>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</si>
  <si>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</si>
  <si>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</si>
  <si>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</si>
  <si>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</si>
  <si>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</si>
  <si>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</si>
  <si>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</si>
  <si>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</si>
  <si>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</si>
  <si>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</si>
  <si>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</si>
  <si>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</si>
  <si>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</si>
  <si>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</si>
  <si>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</si>
  <si>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</si>
  <si>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</si>
  <si>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</si>
  <si>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</si>
  <si>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</si>
  <si>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</si>
  <si>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</si>
  <si>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</si>
  <si>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</si>
  <si>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</si>
  <si>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</si>
  <si>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</si>
  <si>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</si>
  <si>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</si>
  <si>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</si>
  <si>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</si>
  <si>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</si>
  <si>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</si>
  <si>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</si>
  <si>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</si>
  <si>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</si>
  <si>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</si>
  <si>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</si>
  <si>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</si>
  <si>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</si>
  <si>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</si>
  <si>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</si>
  <si>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</si>
  <si>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</si>
  <si>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</si>
  <si>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</si>
  <si>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</si>
  <si>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</si>
  <si>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</si>
  <si>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</si>
  <si>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</si>
  <si>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</si>
  <si>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</si>
  <si>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</si>
  <si>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</si>
  <si>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</si>
  <si>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</si>
  <si>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</si>
  <si>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</si>
  <si>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</si>
  <si>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</si>
  <si>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</si>
  <si>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</si>
  <si>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</si>
  <si>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</si>
  <si>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</si>
  <si>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</si>
  <si>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</si>
  <si>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</si>
  <si>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</si>
  <si>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</si>
  <si>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</si>
  <si>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</si>
  <si>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</si>
  <si>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</si>
  <si>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</si>
  <si>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</si>
  <si>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</si>
  <si>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</si>
  <si>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</si>
  <si>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</si>
  <si>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</si>
  <si>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</si>
  <si>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</si>
  <si>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</si>
  <si>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</si>
  <si>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</si>
  <si>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</si>
  <si>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</si>
  <si>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</si>
  <si>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</si>
  <si>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</si>
  <si>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</si>
  <si>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</si>
  <si>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</si>
  <si>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</si>
  <si>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</si>
  <si>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</si>
  <si>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</si>
  <si>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</si>
  <si>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</si>
  <si>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</si>
  <si>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</si>
  <si>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</si>
  <si>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</si>
  <si>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</si>
  <si>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</si>
  <si>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</si>
  <si>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</si>
  <si>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</si>
  <si>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</si>
  <si>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</si>
  <si>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</si>
  <si>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</si>
  <si>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</si>
  <si>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</si>
  <si>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</si>
  <si>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</si>
  <si>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</si>
  <si>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</si>
  <si>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</si>
  <si>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</si>
  <si>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</si>
  <si>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</si>
  <si>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</si>
  <si>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</si>
  <si>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</si>
  <si>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</si>
  <si>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</si>
  <si>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</si>
  <si>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</si>
  <si>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</si>
  <si>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</si>
  <si>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</si>
  <si>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</si>
  <si>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</si>
  <si>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</si>
  <si>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</si>
  <si>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</si>
  <si>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</si>
  <si>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</si>
  <si>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</si>
  <si>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</si>
  <si>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</si>
  <si>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</si>
  <si>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</si>
  <si>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</si>
  <si>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</si>
  <si>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</si>
  <si>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</si>
  <si>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</si>
  <si>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</si>
  <si>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</si>
  <si>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</si>
  <si>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</si>
  <si>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</si>
  <si>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</si>
  <si>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</si>
  <si>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</si>
  <si>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</si>
  <si>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</si>
  <si>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</si>
  <si>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</si>
  <si>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</si>
  <si>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</si>
  <si>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</si>
  <si>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</si>
  <si>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</si>
  <si>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</si>
  <si>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</si>
  <si>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</si>
  <si>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</si>
  <si>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</si>
  <si>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</si>
  <si>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</si>
  <si>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</si>
  <si>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</si>
  <si>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</si>
  <si>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</si>
  <si>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</si>
  <si>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</si>
  <si>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</si>
  <si>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</si>
  <si>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</si>
  <si>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</si>
  <si>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</si>
  <si>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</si>
  <si>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</si>
  <si>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</si>
  <si>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</si>
  <si>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</si>
  <si>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</si>
  <si>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</si>
  <si>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</si>
  <si>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</si>
  <si>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</si>
  <si>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</si>
  <si>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</si>
  <si>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</si>
  <si>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</si>
  <si>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</si>
  <si>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</si>
  <si>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</si>
  <si>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</si>
  <si>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</si>
  <si>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</si>
  <si>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</si>
  <si>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</si>
  <si>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</si>
  <si>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</si>
  <si>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</si>
  <si>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</si>
  <si>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</si>
  <si>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</si>
  <si>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</si>
  <si>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</si>
  <si>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</si>
  <si>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</si>
  <si>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</si>
  <si>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</si>
  <si>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</si>
  <si>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</si>
  <si>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</si>
  <si>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</si>
  <si>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</si>
  <si>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</si>
  <si>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</si>
  <si>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</si>
  <si>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</si>
  <si>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</si>
  <si>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</si>
  <si>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</si>
  <si>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</si>
  <si>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</si>
  <si>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</si>
  <si>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</si>
  <si>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</si>
  <si>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</si>
  <si>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</si>
  <si>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</si>
  <si>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</si>
  <si>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</si>
  <si>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</si>
  <si>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</si>
  <si>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</si>
  <si>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</si>
  <si>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</si>
  <si>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</si>
  <si>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</si>
  <si>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</si>
  <si>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</si>
  <si>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</si>
  <si>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</si>
  <si>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</si>
  <si>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</si>
  <si>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</si>
  <si>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</si>
  <si>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</si>
  <si>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</si>
  <si>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</si>
  <si>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</si>
  <si>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</si>
  <si>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</si>
  <si>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</si>
  <si>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</si>
  <si>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</si>
  <si>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</si>
  <si>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</si>
  <si>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</si>
  <si>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</si>
  <si>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</si>
  <si>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</si>
  <si>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</si>
  <si>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</si>
  <si>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</si>
  <si>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</si>
  <si>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</si>
  <si>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</si>
  <si>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</si>
  <si>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</si>
  <si>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</si>
  <si>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</si>
  <si>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</si>
  <si>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</si>
  <si>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</si>
  <si>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</si>
  <si>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</si>
  <si>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</si>
  <si>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</si>
  <si>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</si>
  <si>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</si>
  <si>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</si>
  <si>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</si>
  <si>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</si>
  <si>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</si>
  <si>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</si>
  <si>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</si>
  <si>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</si>
  <si>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</si>
  <si>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</si>
  <si>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</si>
  <si>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</si>
  <si>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</si>
  <si>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</si>
  <si>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</si>
  <si>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</si>
  <si>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</si>
  <si>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</si>
  <si>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</si>
  <si>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</si>
  <si>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</si>
  <si>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</si>
  <si>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</si>
  <si>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</si>
  <si>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</si>
  <si>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</si>
  <si>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</si>
  <si>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</si>
  <si>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</si>
  <si>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</si>
  <si>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</si>
  <si>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</si>
  <si>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</si>
  <si>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</si>
  <si>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</si>
  <si>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</si>
  <si>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</si>
  <si>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</si>
  <si>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</si>
  <si>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</si>
  <si>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</si>
  <si>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</si>
  <si>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</si>
  <si>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</si>
  <si>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</si>
  <si>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</si>
  <si>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</si>
  <si>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</si>
  <si>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</si>
  <si>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</si>
  <si>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</si>
  <si>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</si>
  <si>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</si>
  <si>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</si>
  <si>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</si>
  <si>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</si>
  <si>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</si>
  <si>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</si>
  <si>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</si>
  <si>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</si>
  <si>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</si>
  <si>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</si>
  <si>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</si>
  <si>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</si>
  <si>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</si>
  <si>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</si>
  <si>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</si>
  <si>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</si>
  <si>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</si>
  <si>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</si>
  <si>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</si>
  <si>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</si>
  <si>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</si>
  <si>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</si>
  <si>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</si>
  <si>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</si>
  <si>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</si>
  <si>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</si>
  <si>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</si>
  <si>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</si>
  <si>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</si>
  <si>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</si>
  <si>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</si>
  <si>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</si>
  <si>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</si>
  <si>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</si>
  <si>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</si>
  <si>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</si>
  <si>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</si>
  <si>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</si>
  <si>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</si>
  <si>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</si>
  <si>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</si>
  <si>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</si>
  <si>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</si>
  <si>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</si>
  <si>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</si>
  <si>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</si>
  <si>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</si>
  <si>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</si>
  <si>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</si>
  <si>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</si>
  <si>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</si>
  <si>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</si>
  <si>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</si>
  <si>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</si>
  <si>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</si>
  <si>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</si>
  <si>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</si>
  <si>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</si>
  <si>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</si>
  <si>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</si>
  <si>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</si>
  <si>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</si>
  <si>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</si>
  <si>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</si>
  <si>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</si>
  <si>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</si>
  <si>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</si>
  <si>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</si>
  <si>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</si>
  <si>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</si>
  <si>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</si>
  <si>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</si>
  <si>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</si>
  <si>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</si>
  <si>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</si>
  <si>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</si>
  <si>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</si>
  <si>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</si>
  <si>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</si>
  <si>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</si>
  <si>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</si>
  <si>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</si>
  <si>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</si>
  <si>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</si>
  <si>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</si>
  <si>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</si>
  <si>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</si>
  <si>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</si>
  <si>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</si>
  <si>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</si>
  <si>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</si>
  <si>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</si>
  <si>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</si>
  <si>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</si>
  <si>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</si>
  <si>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</si>
  <si>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</si>
  <si>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</si>
  <si>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</si>
  <si>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</si>
  <si>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</si>
  <si>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</si>
  <si>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</si>
  <si>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</si>
  <si>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</si>
  <si>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</si>
  <si>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</si>
  <si>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</si>
  <si>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</si>
  <si>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</si>
  <si>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</si>
  <si>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</si>
  <si>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</si>
  <si>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</si>
  <si>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</si>
  <si>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</si>
  <si>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</si>
  <si>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</si>
  <si>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</si>
  <si>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</si>
  <si>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</si>
  <si>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</si>
  <si>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</si>
  <si>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</si>
  <si>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</si>
  <si>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</si>
  <si>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</si>
  <si>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</si>
  <si>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</si>
  <si>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</si>
  <si>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</si>
  <si>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</si>
  <si>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</si>
  <si>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</si>
  <si>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</si>
  <si>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</si>
  <si>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</si>
  <si>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</si>
  <si>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</si>
  <si>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</si>
  <si>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</si>
  <si>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</si>
  <si>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</si>
  <si>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</si>
  <si>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</si>
  <si>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</si>
  <si>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</si>
  <si>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</si>
  <si>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</si>
  <si>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</si>
  <si>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</si>
  <si>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</si>
  <si>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</si>
  <si>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</si>
  <si>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</si>
  <si>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</si>
  <si>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</si>
  <si>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</si>
  <si>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</si>
  <si>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</si>
  <si>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</si>
  <si>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</si>
  <si>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</si>
  <si>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</si>
  <si>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</si>
  <si>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</si>
  <si>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</si>
  <si>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</si>
  <si>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</si>
  <si>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</si>
  <si>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</si>
  <si>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</si>
  <si>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</si>
  <si>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</si>
  <si>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</si>
  <si>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</si>
  <si>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</si>
  <si>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</si>
  <si>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</si>
  <si>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</si>
  <si>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</si>
  <si>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</si>
  <si>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</si>
  <si>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</si>
  <si>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</si>
  <si>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</si>
  <si>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</si>
  <si>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</si>
  <si>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</si>
  <si>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</si>
  <si>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</si>
  <si>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</si>
  <si>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</si>
  <si>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</si>
  <si>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</si>
  <si>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</si>
  <si>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</si>
  <si>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</si>
  <si>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</si>
  <si>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</si>
  <si>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</si>
  <si>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</si>
  <si>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</si>
  <si>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</si>
  <si>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</si>
  <si>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</si>
  <si>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</si>
  <si>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</si>
  <si>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</si>
  <si>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</si>
  <si>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</si>
  <si>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</si>
  <si>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</si>
  <si>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</si>
  <si>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</si>
  <si>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</si>
  <si>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</si>
  <si>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</si>
  <si>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</si>
  <si>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</si>
  <si>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</si>
  <si>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</si>
  <si>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</si>
  <si>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</si>
  <si>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</si>
  <si>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</si>
  <si>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</si>
  <si>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</si>
  <si>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</si>
  <si>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</si>
  <si>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</si>
  <si>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</si>
  <si>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</si>
  <si>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</si>
  <si>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</si>
  <si>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</si>
  <si>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</si>
  <si>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</si>
  <si>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</si>
  <si>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</si>
  <si>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</si>
  <si>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</si>
  <si>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</si>
  <si>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</si>
  <si>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</si>
  <si>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</si>
  <si>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</si>
  <si>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</si>
  <si>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</si>
  <si>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</si>
  <si>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</si>
  <si>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</si>
  <si>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</si>
  <si>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</si>
  <si>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</si>
  <si>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</si>
  <si>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</si>
  <si>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</si>
  <si>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</si>
  <si>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</si>
  <si>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</si>
  <si>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</si>
  <si>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</si>
  <si>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</si>
  <si>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</si>
  <si>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</si>
  <si>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</si>
  <si>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</si>
  <si>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</si>
  <si>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</si>
  <si>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</si>
  <si>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</si>
  <si>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</si>
  <si>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</si>
  <si>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</si>
  <si>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</si>
  <si>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</si>
  <si>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</si>
  <si>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</si>
  <si>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</si>
  <si>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</si>
  <si>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</si>
  <si>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</si>
  <si>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</si>
  <si>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</si>
  <si>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</si>
  <si>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</si>
  <si>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</si>
  <si>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</si>
  <si>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</si>
  <si>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</si>
  <si>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</si>
  <si>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</si>
  <si>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</si>
  <si>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</si>
  <si>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</si>
  <si>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</si>
  <si>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</si>
  <si>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</si>
  <si>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</si>
  <si>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</si>
  <si>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</si>
  <si>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</si>
  <si>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</si>
  <si>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</si>
  <si>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</si>
  <si>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</si>
  <si>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</si>
  <si>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</si>
  <si>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</si>
  <si>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</si>
  <si>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</si>
  <si>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</si>
  <si>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</si>
  <si>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</si>
  <si>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</si>
  <si>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</si>
  <si>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</si>
  <si>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</si>
  <si>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</si>
  <si>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</si>
  <si>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</si>
  <si>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</si>
  <si>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</si>
  <si>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</si>
  <si>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</si>
  <si>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</si>
  <si>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</si>
  <si>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</si>
  <si>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</si>
  <si>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</si>
  <si>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</si>
  <si>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</si>
  <si>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</si>
  <si>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</si>
  <si>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</si>
  <si>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</si>
  <si>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</si>
  <si>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</si>
  <si>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</si>
  <si>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</si>
  <si>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</si>
  <si>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</si>
  <si>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</si>
  <si>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</si>
  <si>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</si>
  <si>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</si>
  <si>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</si>
  <si>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</si>
  <si>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</si>
  <si>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</si>
  <si>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</si>
  <si>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</si>
  <si>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</si>
  <si>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</si>
  <si>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</si>
  <si>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</si>
  <si>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</si>
  <si>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</si>
  <si>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</si>
  <si>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</si>
  <si>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</si>
  <si>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</si>
  <si>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</si>
  <si>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</si>
  <si>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</si>
  <si>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</si>
  <si>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</si>
  <si>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</si>
  <si>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</si>
  <si>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</si>
  <si>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</si>
  <si>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</si>
  <si>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</si>
  <si>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</si>
  <si>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</si>
  <si>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</si>
  <si>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</si>
  <si>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</si>
  <si>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</si>
  <si>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</si>
  <si>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</si>
  <si>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</si>
  <si>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</si>
  <si>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</si>
  <si>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</si>
  <si>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</si>
  <si>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</si>
  <si>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</si>
  <si>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</si>
  <si>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</si>
  <si>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</si>
  <si>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</si>
  <si>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</si>
  <si>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</si>
  <si>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</si>
  <si>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</si>
  <si>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</si>
  <si>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</si>
  <si>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</si>
  <si>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</si>
  <si>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</si>
  <si>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</si>
  <si>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</si>
  <si>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</si>
  <si>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</si>
  <si>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</si>
  <si>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</si>
  <si>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</si>
  <si>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</si>
  <si>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</si>
  <si>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</si>
  <si>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</si>
  <si>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</si>
  <si>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</si>
  <si>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</si>
  <si>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</si>
  <si>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</si>
  <si>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</si>
  <si>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</si>
  <si>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</si>
  <si>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</si>
  <si>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</si>
  <si>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</si>
  <si>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</si>
  <si>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</si>
  <si>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</si>
  <si>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</si>
  <si>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</si>
  <si>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</si>
  <si>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</si>
  <si>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</si>
  <si>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</si>
  <si>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</si>
  <si>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</si>
  <si>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</si>
  <si>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</si>
  <si>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</si>
  <si>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</si>
  <si>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</si>
  <si>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</si>
  <si>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</si>
  <si>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</si>
  <si>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</si>
  <si>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</si>
  <si>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</si>
  <si>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</si>
  <si>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</si>
  <si>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</si>
  <si>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</si>
  <si>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</si>
  <si>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</si>
  <si>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</si>
  <si>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</si>
  <si>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</si>
  <si>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</si>
  <si>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</si>
  <si>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</si>
  <si>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</si>
  <si>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</si>
  <si>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</si>
  <si>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</si>
  <si>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</si>
  <si>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</si>
  <si>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</si>
  <si>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</si>
  <si>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</si>
  <si>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</si>
  <si>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</si>
  <si>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</si>
  <si>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</si>
  <si>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</si>
  <si>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</si>
  <si>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</si>
  <si>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</si>
  <si>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</si>
  <si>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</si>
  <si>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</si>
  <si>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</si>
  <si>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</si>
  <si>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</si>
  <si>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</si>
  <si>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</si>
  <si>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</si>
  <si>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</si>
  <si>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</si>
  <si>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</si>
  <si>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</si>
  <si>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</si>
  <si>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</si>
  <si>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</si>
  <si>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</si>
  <si>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</si>
  <si>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</si>
  <si>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</si>
  <si>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</si>
  <si>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</si>
  <si>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</si>
  <si>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</si>
  <si>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</si>
  <si>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</si>
  <si>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</si>
  <si>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</si>
  <si>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</si>
  <si>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</si>
  <si>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</si>
  <si>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</si>
  <si>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</si>
  <si>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</si>
  <si>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</si>
  <si>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</si>
  <si>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</si>
  <si>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</si>
  <si>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</si>
  <si>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</si>
  <si>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</si>
  <si>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</si>
  <si>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</si>
  <si>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</si>
  <si>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</si>
  <si>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</si>
  <si>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</si>
  <si>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</si>
  <si>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</si>
  <si>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</si>
  <si>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</si>
  <si>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</si>
  <si>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</si>
  <si>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</si>
  <si>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</si>
  <si>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</si>
  <si>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</si>
  <si>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</si>
  <si>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</si>
  <si>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</si>
  <si>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</si>
  <si>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</si>
  <si>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</si>
  <si>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</si>
  <si>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</si>
  <si>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</si>
  <si>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</si>
  <si>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</si>
  <si>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</si>
  <si>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</si>
  <si>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</si>
  <si>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</si>
  <si>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</si>
  <si>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</si>
  <si>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</si>
  <si>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</si>
  <si>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</si>
  <si>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</si>
  <si>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</si>
  <si>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</si>
  <si>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</si>
  <si>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</si>
  <si>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</si>
  <si>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</si>
  <si>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</si>
  <si>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</si>
  <si>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</si>
  <si>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</si>
  <si>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</si>
  <si>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</si>
  <si>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</si>
  <si>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</si>
  <si>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</si>
  <si>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</si>
  <si>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</si>
  <si>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</si>
  <si>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</si>
  <si>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</si>
  <si>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</si>
  <si>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</si>
  <si>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</si>
  <si>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</si>
  <si>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</si>
  <si>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</si>
  <si>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</si>
  <si>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</si>
  <si>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</si>
  <si>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</si>
  <si>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</si>
  <si>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</si>
  <si>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</si>
  <si>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</si>
  <si>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</si>
  <si>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</si>
  <si>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</si>
  <si>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</si>
  <si>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</si>
  <si>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</si>
  <si>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</si>
  <si>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</si>
  <si>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</si>
  <si>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</si>
  <si>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</si>
  <si>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</si>
  <si>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</si>
  <si>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</si>
  <si>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</si>
  <si>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</si>
  <si>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</si>
  <si>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</si>
  <si>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</si>
  <si>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</si>
  <si>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</si>
  <si>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</si>
  <si>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</si>
  <si>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</si>
  <si>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</si>
  <si>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</si>
  <si>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</si>
  <si>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</si>
  <si>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</si>
  <si>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</si>
  <si>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</si>
  <si>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</si>
  <si>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</si>
  <si>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</si>
  <si>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</si>
  <si>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</si>
  <si>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</si>
  <si>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</si>
  <si>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</si>
  <si>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</si>
  <si>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</si>
  <si>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</si>
  <si>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</si>
  <si>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</si>
  <si>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</si>
  <si>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</si>
  <si>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</si>
  <si>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</si>
  <si>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</si>
  <si>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</si>
  <si>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</si>
  <si>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</si>
  <si>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</si>
  <si>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</si>
  <si>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</si>
  <si>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</si>
  <si>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</si>
  <si>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</si>
  <si>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</si>
  <si>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</si>
  <si>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</si>
  <si>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</si>
  <si>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</si>
  <si>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</si>
  <si>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</si>
  <si>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</si>
  <si>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</si>
  <si>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</si>
  <si>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</si>
  <si>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</si>
  <si>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</si>
  <si>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</si>
  <si>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</si>
  <si>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</si>
  <si>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</si>
  <si>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</si>
  <si>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</si>
  <si>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</si>
  <si>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</si>
  <si>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</si>
  <si>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</si>
  <si>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</si>
  <si>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</si>
  <si>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</si>
  <si>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</si>
  <si>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</si>
  <si>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</si>
  <si>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</si>
  <si>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</si>
  <si>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</si>
  <si>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</si>
  <si>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</si>
  <si>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</si>
  <si>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</si>
  <si>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</si>
  <si>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</si>
  <si>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</si>
  <si>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</si>
  <si>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</si>
  <si>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</si>
  <si>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</si>
  <si>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</si>
  <si>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</si>
  <si>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</si>
  <si>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</si>
  <si>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</si>
  <si>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</si>
  <si>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</si>
  <si>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</si>
  <si>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</si>
  <si>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</si>
  <si>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</si>
  <si>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</si>
  <si>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</si>
  <si>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</si>
  <si>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</si>
  <si>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</si>
  <si>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</si>
  <si>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</si>
  <si>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</si>
  <si>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</si>
  <si>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</si>
  <si>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</si>
  <si>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</si>
  <si>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</si>
  <si>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</si>
  <si>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</si>
  <si>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</si>
  <si>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</si>
  <si>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</si>
  <si>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</si>
  <si>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</si>
  <si>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</si>
  <si>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</si>
  <si>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</si>
  <si>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</si>
  <si>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</si>
  <si>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</si>
  <si>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</si>
  <si>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</si>
  <si>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</si>
  <si>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</si>
  <si>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</si>
  <si>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</si>
  <si>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</si>
  <si>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</si>
  <si>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</si>
  <si>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</si>
  <si>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</si>
  <si>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</si>
  <si>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</si>
  <si>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</si>
  <si>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</si>
  <si>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</si>
  <si>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</si>
  <si>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</si>
  <si>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</si>
  <si>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</si>
  <si>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</si>
  <si>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</si>
  <si>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</si>
  <si>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</si>
  <si>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</si>
  <si>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</si>
  <si>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</si>
  <si>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</si>
  <si>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</si>
  <si>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</si>
  <si>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</si>
  <si>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</si>
  <si>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</si>
  <si>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</si>
  <si>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</si>
  <si>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</si>
  <si>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</si>
  <si>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</si>
  <si>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</si>
  <si>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</si>
  <si>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</si>
  <si>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</si>
  <si>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</si>
  <si>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</si>
  <si>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</si>
  <si>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</si>
  <si>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</si>
  <si>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</si>
  <si>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</si>
  <si>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</si>
  <si>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</si>
  <si>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</si>
  <si>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</si>
  <si>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</si>
  <si>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</si>
  <si>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</si>
  <si>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</si>
  <si>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</si>
  <si>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</si>
  <si>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</si>
  <si>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</si>
  <si>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</si>
  <si>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</si>
  <si>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</si>
  <si>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</si>
  <si>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</si>
  <si>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</si>
  <si>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</si>
  <si>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</si>
  <si>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</si>
  <si>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</si>
  <si>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</si>
  <si>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</si>
  <si>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</si>
  <si>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</si>
  <si>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</si>
  <si>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</si>
  <si>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</si>
  <si>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</si>
  <si>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</si>
  <si>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</si>
  <si>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</si>
  <si>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</si>
  <si>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</si>
  <si>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</si>
  <si>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</si>
  <si>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</si>
  <si>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</si>
  <si>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</si>
  <si>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</si>
  <si>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</si>
  <si>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</si>
  <si>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</si>
  <si>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</si>
  <si>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</si>
  <si>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</si>
  <si>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</si>
  <si>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</si>
  <si>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</si>
  <si>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</si>
  <si>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</si>
  <si>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</si>
  <si>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</si>
  <si>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</si>
  <si>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</si>
  <si>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</si>
  <si>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</si>
  <si>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</si>
  <si>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</si>
  <si>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</si>
  <si>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</si>
  <si>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</si>
  <si>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</si>
  <si>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</si>
  <si>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</si>
  <si>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</si>
  <si>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</si>
  <si>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</si>
  <si>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</si>
  <si>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</si>
  <si>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</si>
  <si>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</si>
  <si>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</si>
  <si>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</si>
  <si>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</si>
  <si>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</si>
  <si>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</si>
  <si>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</si>
  <si>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</si>
  <si>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</si>
  <si>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</si>
  <si>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</si>
  <si>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</si>
  <si>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</si>
  <si>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</si>
  <si>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</si>
  <si>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</si>
  <si>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</si>
  <si>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</si>
  <si>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</si>
  <si>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</si>
  <si>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</si>
  <si>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</si>
  <si>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</si>
  <si>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</si>
  <si>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</si>
  <si>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</si>
  <si>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</si>
  <si>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</si>
  <si>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</si>
  <si>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</si>
  <si>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</si>
  <si>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</si>
  <si>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</si>
  <si>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</si>
  <si>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</si>
  <si>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</si>
  <si>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</si>
  <si>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</si>
  <si>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</si>
  <si>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</si>
  <si>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</si>
  <si>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</si>
  <si>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</si>
  <si>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</si>
  <si>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</si>
  <si>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</si>
  <si>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</si>
  <si>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</si>
  <si>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</si>
  <si>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</si>
  <si>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</si>
  <si>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</si>
  <si>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</si>
  <si>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</si>
  <si>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</si>
  <si>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</si>
  <si>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</si>
  <si>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</si>
  <si>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</si>
  <si>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</si>
  <si>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</si>
  <si>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</si>
  <si>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</si>
  <si>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</si>
  <si>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</si>
  <si>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</si>
  <si>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</si>
  <si>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</si>
  <si>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</si>
  <si>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</si>
  <si>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</si>
  <si>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</si>
  <si>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</si>
  <si>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</si>
  <si>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</si>
  <si>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</si>
  <si>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</si>
  <si>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</si>
  <si>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</si>
  <si>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</si>
  <si>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</si>
  <si>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</si>
  <si>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</si>
  <si>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</si>
  <si>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</si>
  <si>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</si>
  <si>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</si>
  <si>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</si>
  <si>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</si>
  <si>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</si>
  <si>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</si>
  <si>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</si>
  <si>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</si>
  <si>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</si>
  <si>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</si>
  <si>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</si>
  <si>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</si>
  <si>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</si>
  <si>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</si>
  <si>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</si>
  <si>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</si>
  <si>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</si>
  <si>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</si>
  <si>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</si>
  <si>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</si>
  <si>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</si>
  <si>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</si>
  <si>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</si>
  <si>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</si>
  <si>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</si>
  <si>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</si>
  <si>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</si>
  <si>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</si>
  <si>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</si>
  <si>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</si>
  <si>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</si>
  <si>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</si>
  <si>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</si>
  <si>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</si>
  <si>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</si>
  <si>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</si>
  <si>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</si>
  <si>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</si>
  <si>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</si>
  <si>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</si>
  <si>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</si>
  <si>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</si>
  <si>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</si>
  <si>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</si>
  <si>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</si>
  <si>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</si>
  <si>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</si>
  <si>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</si>
  <si>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</si>
  <si>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</si>
  <si>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</si>
  <si>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</si>
  <si>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</si>
  <si>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</si>
  <si>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</si>
  <si>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</si>
  <si>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</si>
  <si>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</si>
  <si>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</si>
  <si>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</si>
  <si>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</si>
  <si>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</si>
  <si>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</si>
  <si>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</si>
  <si>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</si>
  <si>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</si>
  <si>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</si>
  <si>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</si>
  <si>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</si>
  <si>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</si>
  <si>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</si>
  <si>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</si>
  <si>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</si>
  <si>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</si>
  <si>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</si>
  <si>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</si>
  <si>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</si>
  <si>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</si>
  <si>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</si>
  <si>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</si>
  <si>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</si>
  <si>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</si>
  <si>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</si>
  <si>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</si>
  <si>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</si>
  <si>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</si>
  <si>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</si>
  <si>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</si>
  <si>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</si>
  <si>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</si>
  <si>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</si>
  <si>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</si>
  <si>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</si>
  <si>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</si>
  <si>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</si>
  <si>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</si>
  <si>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</si>
  <si>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</si>
  <si>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</si>
  <si>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</si>
  <si>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</si>
  <si>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</si>
  <si>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</si>
  <si>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</si>
  <si>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</si>
  <si>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</si>
  <si>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</si>
  <si>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</si>
  <si>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</si>
  <si>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</si>
  <si>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</si>
  <si>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</si>
  <si>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</si>
  <si>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</si>
  <si>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</si>
  <si>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</si>
  <si>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</si>
  <si>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</si>
  <si>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</si>
  <si>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</si>
  <si>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</si>
  <si>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</si>
  <si>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</si>
  <si>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</si>
  <si>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</si>
  <si>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</si>
  <si>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</si>
  <si>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</si>
  <si>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</si>
  <si>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</si>
  <si>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</si>
  <si>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</si>
  <si>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</si>
  <si>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</si>
  <si>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</si>
  <si>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</si>
  <si>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</si>
  <si>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</si>
  <si>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</si>
  <si>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</si>
  <si>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</si>
  <si>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</si>
  <si>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</si>
  <si>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</si>
  <si>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</si>
  <si>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</si>
  <si>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</si>
  <si>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</si>
  <si>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</si>
  <si>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</si>
  <si>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</si>
  <si>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</si>
  <si>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</si>
  <si>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</si>
  <si>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</si>
  <si>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</si>
  <si>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</si>
  <si>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</si>
  <si>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</si>
  <si>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</si>
  <si>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</si>
  <si>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</si>
  <si>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</si>
  <si>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</si>
  <si>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</si>
  <si>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</si>
  <si>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</si>
  <si>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</si>
  <si>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</si>
  <si>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</si>
  <si>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</si>
  <si>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</si>
  <si>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</si>
  <si>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</si>
  <si>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</si>
  <si>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</si>
  <si>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</si>
  <si>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</si>
  <si>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</si>
  <si>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</si>
  <si>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</si>
  <si>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</si>
  <si>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</si>
  <si>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</si>
  <si>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</si>
  <si>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</si>
  <si>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</si>
  <si>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</si>
  <si>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</si>
  <si>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</si>
  <si>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</si>
  <si>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</si>
  <si>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</si>
  <si>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</si>
  <si>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</si>
  <si>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</si>
  <si>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</si>
  <si>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</si>
  <si>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</si>
  <si>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</si>
  <si>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</si>
  <si>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</si>
  <si>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</si>
  <si>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</si>
  <si>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</si>
  <si>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</si>
  <si>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</si>
  <si>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</si>
  <si>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</si>
  <si>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</si>
  <si>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</si>
  <si>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</si>
  <si>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</si>
  <si>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</si>
  <si>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</si>
  <si>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</si>
  <si>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</si>
  <si>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</si>
  <si>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</si>
  <si>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</si>
  <si>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</si>
  <si>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</si>
  <si>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</si>
  <si>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</si>
  <si>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</si>
  <si>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</si>
  <si>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</si>
  <si>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</si>
  <si>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</si>
  <si>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</si>
  <si>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</si>
  <si>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</si>
  <si>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</si>
  <si>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</si>
  <si>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</si>
  <si>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</si>
  <si>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</si>
  <si>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</si>
  <si>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</si>
  <si>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</si>
  <si>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</si>
  <si>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</si>
  <si>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</si>
  <si>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</si>
  <si>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</si>
  <si>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</si>
  <si>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</si>
  <si>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</si>
  <si>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</si>
  <si>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</si>
  <si>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</si>
  <si>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</si>
  <si>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</si>
  <si>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</si>
  <si>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</si>
  <si>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</si>
  <si>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</si>
  <si>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</si>
  <si>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</si>
  <si>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</si>
  <si>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</si>
  <si>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</si>
  <si>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</si>
  <si>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</si>
  <si>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</si>
  <si>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</si>
  <si>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</si>
  <si>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</si>
  <si>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</si>
  <si>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</si>
  <si>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</si>
  <si>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</si>
  <si>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</si>
  <si>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</si>
  <si>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</si>
  <si>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</si>
  <si>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</si>
  <si>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</si>
  <si>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</si>
  <si>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</si>
  <si>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</si>
  <si>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</si>
  <si>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</si>
  <si>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</si>
  <si>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</si>
  <si>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</si>
  <si>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</si>
  <si>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</si>
  <si>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</si>
  <si>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</si>
  <si>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</si>
  <si>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</si>
  <si>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</si>
  <si>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</si>
  <si>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</si>
  <si>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</si>
  <si>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</si>
  <si>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</si>
  <si>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</si>
  <si>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</si>
  <si>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</si>
  <si>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</si>
  <si>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</si>
  <si>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</si>
  <si>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</si>
  <si>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</si>
  <si>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</si>
  <si>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</si>
  <si>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</si>
  <si>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</si>
  <si>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</si>
  <si>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</si>
  <si>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</si>
  <si>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</si>
  <si>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</si>
  <si>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</si>
  <si>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</si>
  <si>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</si>
  <si>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</si>
  <si>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</si>
  <si>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</si>
  <si>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</si>
  <si>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</si>
  <si>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</si>
  <si>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</si>
  <si>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</si>
  <si>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</si>
  <si>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</si>
  <si>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</si>
  <si>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</si>
  <si>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</si>
  <si>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</si>
  <si>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</si>
  <si>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</si>
  <si>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</si>
  <si>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</si>
  <si>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</si>
  <si>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</si>
  <si>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</si>
  <si>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</si>
  <si>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</si>
  <si>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</si>
  <si>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</si>
  <si>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</si>
  <si>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</si>
  <si>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</si>
  <si>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</si>
  <si>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</si>
  <si>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</si>
  <si>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</si>
  <si>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</si>
  <si>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</si>
  <si>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</si>
  <si>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</si>
  <si>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</si>
  <si>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</si>
  <si>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</si>
  <si>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</si>
  <si>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</si>
  <si>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</si>
  <si>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</si>
  <si>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</si>
  <si>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</si>
  <si>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</si>
  <si>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</si>
  <si>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</si>
  <si>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</si>
  <si>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</si>
  <si>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</si>
  <si>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</si>
  <si>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</si>
  <si>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</si>
  <si>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</si>
  <si>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</si>
  <si>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</si>
  <si>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</si>
  <si>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</si>
  <si>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</si>
  <si>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</si>
  <si>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</si>
  <si>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</si>
  <si>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</si>
  <si>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</si>
  <si>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</si>
  <si>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</si>
  <si>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</si>
  <si>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</si>
  <si>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</si>
  <si>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</si>
  <si>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</si>
  <si>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</si>
  <si>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</si>
  <si>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</si>
  <si>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</si>
  <si>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</si>
  <si>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</si>
  <si>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</si>
  <si>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</si>
  <si>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</si>
  <si>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</si>
  <si>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</si>
  <si>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</si>
  <si>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</si>
  <si>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</si>
  <si>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</si>
  <si>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</si>
  <si>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</si>
  <si>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</si>
  <si>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</si>
  <si>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</si>
  <si>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</si>
  <si>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</si>
  <si>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</si>
  <si>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</si>
  <si>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</si>
  <si>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</si>
  <si>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</si>
  <si>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</si>
  <si>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</si>
  <si>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</si>
  <si>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</si>
  <si>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</si>
  <si>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</si>
  <si>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</si>
  <si>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</si>
  <si>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</si>
  <si>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</si>
  <si>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</si>
  <si>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</si>
  <si>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</si>
  <si>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</si>
  <si>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</si>
  <si>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</si>
  <si>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</si>
  <si>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</si>
  <si>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</si>
  <si>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</si>
  <si>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</si>
  <si>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</si>
  <si>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</si>
  <si>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</si>
  <si>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</si>
  <si>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</si>
  <si>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</si>
  <si>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</si>
  <si>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</si>
  <si>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</si>
  <si>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</si>
  <si>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</si>
  <si>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</si>
  <si>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</si>
  <si>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</si>
  <si>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</si>
  <si>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</si>
  <si>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</si>
  <si>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</si>
  <si>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</si>
  <si>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</si>
  <si>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</si>
  <si>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</si>
  <si>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</si>
  <si>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</si>
  <si>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</si>
  <si>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</si>
  <si>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</si>
  <si>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</si>
  <si>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</si>
  <si>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</si>
  <si>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</si>
  <si>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</si>
  <si>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</si>
  <si>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</si>
  <si>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</si>
  <si>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</si>
  <si>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</si>
  <si>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</si>
  <si>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</si>
  <si>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</si>
  <si>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</si>
  <si>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</si>
  <si>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</si>
  <si>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</si>
  <si>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</si>
  <si>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</si>
  <si>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</si>
  <si>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</si>
  <si>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</si>
  <si>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</si>
  <si>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</si>
  <si>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</si>
  <si>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</si>
  <si>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</si>
  <si>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</si>
  <si>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</si>
  <si>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</si>
  <si>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</si>
  <si>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</si>
  <si>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</si>
  <si>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</si>
  <si>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</si>
  <si>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</si>
  <si>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</si>
  <si>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</si>
  <si>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</si>
  <si>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</si>
  <si>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</si>
  <si>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</si>
  <si>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</si>
  <si>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</si>
  <si>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</si>
  <si>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</si>
  <si>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</si>
  <si>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</si>
  <si>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</si>
  <si>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</si>
  <si>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</si>
  <si>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</si>
  <si>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</si>
  <si>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</si>
  <si>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</si>
  <si>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</si>
  <si>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</si>
  <si>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</si>
  <si>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</si>
  <si>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</si>
  <si>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</si>
  <si>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</si>
  <si>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</si>
  <si>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</si>
  <si>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</si>
  <si>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</si>
  <si>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</si>
  <si>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</si>
  <si>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</si>
  <si>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</si>
  <si>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</si>
  <si>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</si>
  <si>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</si>
  <si>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</si>
  <si>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</si>
  <si>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</si>
  <si>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</si>
  <si>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</si>
  <si>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</si>
  <si>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</si>
  <si>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</si>
  <si>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</si>
  <si>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</si>
  <si>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</si>
  <si>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</si>
  <si>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</si>
  <si>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</si>
  <si>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</si>
  <si>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</si>
  <si>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</si>
  <si>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</si>
  <si>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</si>
  <si>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</si>
  <si>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</si>
  <si>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</si>
  <si>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</si>
  <si>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</si>
  <si>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</si>
  <si>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</si>
  <si>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</si>
  <si>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</si>
  <si>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</si>
  <si>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</si>
  <si>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</si>
  <si>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</si>
  <si>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</si>
  <si>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</si>
  <si>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</si>
  <si>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</si>
  <si>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</si>
  <si>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</si>
  <si>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</si>
  <si>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</si>
  <si>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</si>
  <si>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</si>
  <si>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</si>
  <si>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</si>
  <si>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</si>
  <si>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</si>
  <si>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</si>
  <si>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</si>
  <si>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</si>
  <si>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</si>
  <si>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</si>
  <si>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</si>
  <si>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</si>
  <si>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</si>
  <si>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</si>
  <si>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</si>
  <si>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</si>
  <si>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</si>
  <si>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</si>
  <si>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</si>
  <si>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</si>
  <si>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</si>
  <si>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</si>
  <si>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</si>
  <si>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</si>
  <si>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</si>
  <si>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</si>
  <si>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</si>
  <si>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</si>
  <si>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</si>
  <si>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</si>
  <si>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</si>
  <si>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</si>
  <si>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</si>
  <si>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</si>
  <si>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</si>
  <si>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</si>
  <si>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</si>
  <si>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</si>
  <si>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</si>
  <si>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</si>
  <si>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</si>
  <si>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</si>
  <si>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</si>
  <si>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</si>
  <si>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</si>
  <si>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</si>
  <si>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</si>
  <si>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</si>
  <si>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</si>
  <si>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</si>
  <si>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</si>
  <si>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</si>
  <si>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</si>
  <si>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</si>
  <si>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</si>
  <si>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</si>
  <si>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</si>
  <si>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</si>
  <si>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</si>
  <si>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</si>
  <si>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</si>
  <si>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</si>
  <si>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</si>
  <si>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</si>
  <si>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</si>
  <si>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</si>
  <si>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</si>
  <si>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</si>
  <si>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</si>
  <si>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</si>
  <si>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</si>
  <si>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</si>
  <si>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</si>
  <si>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</si>
  <si>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</si>
  <si>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</si>
  <si>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</si>
  <si>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</si>
  <si>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</si>
  <si>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</si>
  <si>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</si>
  <si>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</si>
  <si>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</si>
  <si>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</si>
  <si>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</si>
  <si>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</si>
  <si>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</si>
  <si>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</si>
  <si>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</si>
  <si>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</si>
  <si>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</si>
  <si>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</si>
  <si>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</si>
  <si>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</si>
  <si>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</si>
  <si>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</si>
  <si>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</si>
  <si>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</si>
  <si>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</si>
  <si>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</si>
  <si>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</si>
  <si>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</si>
  <si>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</si>
  <si>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</si>
  <si>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</si>
  <si>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</si>
  <si>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</si>
  <si>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</si>
  <si>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</si>
  <si>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</si>
  <si>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</si>
  <si>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</si>
  <si>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</si>
  <si>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</si>
  <si>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</si>
  <si>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</si>
  <si>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</si>
  <si>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</si>
  <si>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</si>
  <si>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</si>
  <si>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</si>
  <si>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</si>
  <si>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</si>
  <si>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</si>
  <si>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</si>
  <si>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</si>
  <si>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</si>
  <si>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</si>
  <si>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</si>
  <si>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</si>
  <si>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</si>
  <si>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</si>
  <si>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</si>
  <si>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</si>
  <si>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</si>
  <si>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</si>
  <si>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</si>
  <si>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</si>
  <si>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</si>
  <si>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</si>
  <si>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</si>
  <si>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</si>
  <si>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</si>
  <si>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</si>
  <si>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</si>
  <si>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</si>
  <si>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</si>
  <si>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</si>
  <si>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</si>
  <si>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</si>
  <si>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</si>
  <si>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</si>
  <si>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</si>
  <si>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</si>
  <si>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</si>
  <si>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</si>
  <si>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</si>
  <si>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</si>
  <si>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</si>
  <si>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</si>
  <si>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</si>
  <si>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</si>
  <si>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</si>
  <si>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</si>
  <si>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</si>
  <si>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</si>
  <si>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</si>
  <si>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</si>
  <si>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</si>
  <si>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</si>
  <si>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</si>
  <si>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</si>
  <si>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</si>
  <si>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</si>
  <si>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</si>
  <si>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</si>
  <si>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</si>
  <si>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</si>
  <si>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</si>
  <si>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</si>
  <si>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</si>
  <si>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</si>
  <si>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</si>
  <si>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</si>
  <si>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</si>
  <si>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</si>
  <si>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</si>
  <si>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</si>
  <si>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</si>
  <si>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</si>
  <si>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</si>
  <si>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</si>
  <si>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</si>
  <si>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</si>
  <si>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</si>
  <si>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</si>
  <si>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</si>
  <si>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</si>
  <si>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</si>
  <si>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</si>
  <si>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</si>
  <si>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</si>
  <si>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</si>
  <si>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</si>
  <si>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</si>
  <si>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</si>
  <si>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</si>
  <si>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</si>
  <si>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</si>
  <si>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</si>
  <si>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</si>
  <si>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</si>
  <si>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</si>
  <si>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</si>
  <si>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</si>
  <si>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</si>
  <si>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</si>
  <si>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</si>
  <si>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</si>
  <si>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</si>
  <si>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</si>
  <si>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</si>
  <si>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</si>
  <si>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</si>
  <si>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</si>
  <si>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</si>
  <si>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</si>
  <si>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</si>
  <si>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</si>
  <si>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</si>
  <si>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</si>
  <si>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</si>
  <si>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</si>
  <si>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</si>
  <si>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</si>
  <si>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</si>
  <si>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</si>
  <si>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</si>
  <si>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</si>
  <si>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</si>
  <si>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</si>
  <si>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</si>
  <si>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</si>
  <si>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</si>
  <si>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</si>
  <si>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</si>
  <si>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</si>
  <si>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</si>
  <si>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</si>
  <si>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</si>
  <si>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</si>
  <si>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</si>
  <si>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</si>
  <si>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</si>
  <si>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</si>
  <si>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</si>
  <si>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</si>
  <si>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</si>
  <si>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</si>
  <si>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</si>
  <si>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</si>
  <si>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</si>
  <si>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</si>
  <si>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</si>
  <si>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</si>
  <si>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</si>
  <si>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</si>
  <si>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</si>
  <si>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</si>
  <si>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</si>
  <si>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</si>
  <si>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</si>
  <si>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</si>
  <si>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</si>
  <si>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</si>
  <si>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</si>
  <si>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</si>
  <si>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</si>
  <si>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</si>
  <si>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</si>
  <si>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</si>
  <si>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</si>
  <si>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</si>
  <si>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</si>
  <si>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</si>
  <si>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</si>
  <si>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</si>
  <si>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</si>
  <si>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</si>
  <si>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</si>
  <si>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</si>
  <si>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</si>
  <si>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</si>
  <si>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</si>
  <si>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</si>
  <si>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</si>
  <si>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</si>
  <si>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</si>
  <si>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</si>
  <si>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</si>
  <si>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</si>
  <si>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</si>
  <si>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</si>
  <si>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</si>
  <si>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</si>
  <si>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</si>
  <si>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</si>
  <si>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</si>
  <si>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</si>
  <si>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</si>
  <si>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</si>
  <si>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</si>
  <si>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</si>
  <si>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</si>
  <si>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</si>
  <si>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</si>
  <si>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</si>
  <si>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</si>
  <si>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</si>
  <si>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</si>
  <si>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</si>
  <si>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</si>
  <si>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</si>
  <si>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</si>
  <si>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</si>
  <si>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</si>
  <si>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</si>
  <si>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</si>
  <si>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</si>
  <si>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</si>
  <si>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</si>
  <si>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</si>
  <si>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</si>
  <si>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</si>
  <si>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</si>
  <si>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</si>
  <si>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</si>
  <si>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</si>
  <si>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</si>
  <si>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</si>
  <si>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</si>
  <si>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</si>
  <si>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</si>
  <si>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</si>
  <si>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</si>
  <si>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</si>
  <si>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</si>
  <si>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</si>
  <si>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</si>
  <si>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</si>
  <si>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</si>
  <si>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</si>
  <si>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</si>
  <si>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</si>
  <si>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</si>
  <si>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</si>
  <si>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</si>
  <si>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</si>
  <si>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</si>
  <si>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</si>
  <si>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</si>
  <si>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</si>
  <si>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</si>
  <si>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</si>
  <si>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</si>
  <si>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</si>
  <si>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</si>
  <si>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</si>
  <si>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</si>
  <si>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</si>
  <si>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</si>
  <si>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</si>
  <si>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</si>
  <si>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</si>
  <si>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</si>
  <si>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</si>
  <si>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</si>
  <si>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</si>
  <si>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</si>
  <si>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</si>
  <si>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</si>
  <si>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</si>
  <si>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</si>
  <si>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</si>
  <si>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</si>
  <si>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</si>
  <si>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</si>
  <si>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</si>
  <si>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</si>
  <si>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</si>
  <si>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</si>
  <si>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</si>
  <si>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</si>
  <si>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</si>
  <si>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</si>
  <si>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</si>
  <si>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</si>
  <si>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</si>
  <si>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</si>
  <si>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</si>
  <si>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</si>
  <si>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</si>
  <si>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</si>
  <si>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</si>
  <si>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</si>
  <si>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</si>
  <si>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</si>
  <si>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</si>
  <si>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</si>
  <si>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</si>
  <si>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</si>
  <si>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180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</si>
  <si>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</si>
  <si>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</si>
  <si>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</si>
  <si>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</si>
  <si>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</si>
  <si>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</si>
  <si>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</si>
  <si>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</si>
  <si>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</si>
  <si>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/90 min</t>
  </si>
  <si>
    <t>PCM-20251116-00000202</t>
  </si>
  <si>
    <t xml:space="preserve">was  access night issue located at USF area /90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</si>
  <si>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</si>
  <si>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</si>
  <si>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</si>
  <si>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</si>
  <si>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</si>
  <si>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</si>
  <si>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</si>
  <si>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</si>
  <si>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</si>
  <si>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</si>
  <si>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PCM-20251116-00000385</t>
  </si>
  <si>
    <t>EM team moved need 30 min</t>
  </si>
  <si>
    <t>PCM-20251116-00000422</t>
  </si>
  <si>
    <t>EM team moved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</si>
</sst>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314.30673587963247</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0.17200208333815681</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45977.255161805559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45977.255161805559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45977.255161805559</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45977.255161805559</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45977.255161805559</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45977.255161805559</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45977.255161805559</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45977.255161805559</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45977.255161805559</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45977.255161805559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45977.255161805559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45977.255161805559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45977.255161805559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45977.255161805559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45977.255161805559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45977.255161805559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45977.255161805559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45977.255161805559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45977.255161805559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45977.255161805559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45977.255161805559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45977.255161805559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45977.255161805559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45977.255161805559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45977.255161805559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45977.255161805559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45977.255161805559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45977.255161805559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45977.255161805559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45977.255161805559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45977.255161805559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45977.255161805559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45977.255161805559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45977.255161805559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45977.255161805559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45977.255161805559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45977.255161805559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45977.255161805559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45977.255161805559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45977.255161805559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45977.255161805559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45977.255161805559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45977.255161805559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45977.255161805559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45977.255161805559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45977.255161805559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45977.255161805559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45977.255161805559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45977.255161805559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45977.255161805559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45977.255161805559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45977.255161805559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45977.255161805559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45977.255161805559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45977.255161805559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45977.255161805559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45977.255161805559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45977.255161805559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45977.255161805559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45977.255161805559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45977.255161805559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45977.255161805559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45977.255161805559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45977.255161805559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45977.255161805559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45977.255161805559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45977.255161805559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45977.255161805559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45977.255161805559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45977.255161805559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45977.255161805559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45977.255161805559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45977.255161805559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45977.255161805559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45977.255161805559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45977.255161805559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45977.255161805559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45977.255161805559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45977.255161805559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45977.255161805559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45977.255161805559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45977.255161805559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45977.255161805559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45977.255161805559</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152.25532384259714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0.81881921296735527</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0.53207152777758893</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0.32263865740969777</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0.23623819444765104</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45977.255161805559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45977.255161805559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45977.255161805559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45977.255161805559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45977.255161805559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45977.255161805559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45977.255161805559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45977.255161805559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45977.255161805559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45977.255161805559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45977.255161805559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45977.255161805559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45977.255161805559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45977.255161805559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45977.255161805559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45977.255161805559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45977.255161805559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45977.255161805559</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45977.255161805559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45977.255161805559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45977.255161805559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45977.255161805559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45977.255161805559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45977.255161805559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45977.255161805559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45977.255161805559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45977.255161805559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45977.255161805559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45977.255161805559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45977.255161805559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45977.255161805559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45977.255161805559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45977.255161805559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45977.255161805559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45977.255161805559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45977.255161805559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45977.255161805559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45977.255161805559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45977.255161805559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45977.255161805559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45977.255161805559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45977.255161805559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45977.255161805559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45977.255161805559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45977.255161805559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45977.255161805559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45977.255161805559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45977.255161805559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45977.255161805559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45977.255161805559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45977.255161805559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45977.255161805559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45977.255161805559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45977.255161805559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45977.255161805559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45977.255161805559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45977.255161805559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45977.255161805559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45977.255161805559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45977.255161805559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45977.255161805559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45977.255161805559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45977.255161805559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45977.255161805559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45977.255161805559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45977.255161805559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45977.255161805559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45977.255161805559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45977.255161805559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45977.255161805559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45977.255161805559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45977.255161805559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45977.255161805559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45977.255161805559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45977.255161805559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45977.255161805559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45977.255161805559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45977.255161805559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45977.255161805559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45977.255161805559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45977.255161805559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45977.255161805559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45977.255161805559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45977.255161805559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45977.255161805559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45977.255161805559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45977.255161805559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45977.255161805559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45977.255161805559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45977.255161805559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45977.255161805559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45977.255161805559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45977.255161805559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45977.255161805559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45977.255161805559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45977.255161805559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45977.255161805559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45977.255161805559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45977.255161805559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45977.255161805559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45977.255161805559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45977.255161805559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45977.255161805559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45977.255161805559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45977.255161805559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45977.255161805559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45977.255161805559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45977.255161805559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45977.255161805559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45977.255161805559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45977.255161805559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45977.255161805559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45977.255161805559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45977.255161805559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45977.255161805559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45977.255161805559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45977.255161805559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45977.255161805559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45977.255161805559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45977.255161805559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45977.255161805559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45977.255161805559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45977.255161805559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45977.255161805559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45977.255161805559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45977.255161805559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45977.255161805559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45977.255161805559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45977.255161805559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45977.255161805559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45977.255161805559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45977.255161805559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45977.255161805559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45977.255161805559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45977.255161805559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45977.255161805559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45977.255161805559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45977.255161805559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45977.255161805559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45977.255161805559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45977.255161805559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45977.255161805559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45977.255161805559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45977.255161805559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45977.255161805559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45977.255161805559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45977.255161805559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45977.255161805559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45977.255161805559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45977.255161805559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45977.255161805559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45977.255161805559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45977.255161805559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45977.255161805559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45977.255161805559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45977.255161805559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45977.255161805559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45977.255161805559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45977.255161805559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45977.255161805559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45977.255161805559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45977.255161805559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45977.255161805559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45977.255161805559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45977.255161805559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45977.255161805559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45977.255161805559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45977.255161805559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45977.255161805559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45977.255161805559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45977.255161805559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45977.255161805559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45977.255161805559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45977.255161805559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45977.255161805559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45977.255161805559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45977.255161805559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45977.255161805559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45977.255161805559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45977.255161805559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45977.255161805559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45977.255161805559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45977.255161805559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45977.255161805559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45977.255161805559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45977.255161805559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45977.255161805559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45977.255161805559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45977.255161805559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45977.255161805559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45977.255161805559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45977.255161805559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45977.255161805559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45977.255161805559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45977.255161805559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45977.255161805559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45977.255161805559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45977.255161805559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45977.255161805559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45977.255161805559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45977.255161805559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45977.255161805559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45977.255161805559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45977.255161805559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45977.255161805559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45977.255161805559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45977.255161805559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45977.255161805559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45977.255161805559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45977.255161805559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45977.255161805559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45977.255161805559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45977.255161805559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45977.255161805559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45977.255161805559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45977.255161805559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45977.255161805559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45977.255161805559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45977.255161805559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45977.255161805559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45977.255161805559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45977.255161805559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45977.255161805559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45977.255161805559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45977.255161805559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45977.255161805559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45977.255161805559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45977.255161805559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45977.255161805559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45977.255161805559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45977.255161805559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45977.255161805559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45977.255161805559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45977.255161805559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45977.255161805559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45977.255161805559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45977.255161805559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45977.255161805559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45977.255161805559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45977.255161805559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45977.255161805559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45977.255161805559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45977.255161805559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45977.255161805559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45977.255161805559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45977.255161805559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45977.255161805559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45977.255161805559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45977.255161805559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45977.255161805559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45977.255161805559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45977.255161805559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45977.255161805559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45977.255161805559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45977.255161805559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45977.255161805559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45977.255161805559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45977.255161805559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45977.255161805559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45977.255161805559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45977.255161805559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45977.255161805559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45977.255161805559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45977.255161805559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45977.255161805559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45977.255161805559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45977.255161805559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45977.255161805559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45977.255161805559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45977.255161805559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45977.255161805559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45977.255161805559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45977.255161805559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45977.255161805559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45977.255161805559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45977.255161805559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45977.255161805559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45977.255161805559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45977.255161805559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45977.255161805559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45977.255161805559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45977.255161805559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45977.255161805559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45977.255161805559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45977.255161805559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45977.255161805559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45977.255161805559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45977.255161805559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45977.255161805559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45977.255161805559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45977.255161805559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45977.255161805559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45977.255161805559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45977.255161805559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45977.255161805559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45977.255161805559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45977.255161805559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45977.255161805559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45977.255161805559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45977.255161805559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45977.255161805559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45977.255161805559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45977.255161805559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45977.255161805559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45977.255161805559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45977.255161805559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45977.255161805559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45977.255161805559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45977.255161805559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45977.255161805559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45977.255161805559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45977.255161805559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45977.255161805559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45977.255161805559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45977.255161805559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45977.255161805559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45977.255161805559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45977.255161805559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45977.255161805559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45977.255161805559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45977.255161805559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45977.255161805559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45977.255161805559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45977.255161805559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45977.255161805559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45977.255161805559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45977.255161805559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45977.255161805559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45977.255161805559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45977.255161805559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45977.255161805559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45977.255161805559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45977.255161805559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45977.255161805559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45977.255161805559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45977.255161805559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45977.255161805559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45977.255161805559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45977.255161805559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45977.255161805559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45977.255161805559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45977.255161805559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45977.255161805559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45977.255161805559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45977.255161805559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45977.255161805559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45977.255161805559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45977.255161805559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45977.255161805559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45977.255161805559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45977.255161805559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45977.255161805559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45977.255161805559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45977.255161805559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45977.255161805559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45977.255161805559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45977.255161805559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45977.255161805559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45977.255161805559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45977.255161805559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45977.255161805559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45977.255161805559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45977.255161805559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45977.255161805559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45977.255161805559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45977.255161805559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45977.255161805559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45977.255161805559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45977.255161805559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45977.255161805559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45977.255161805559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45977.255161805559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45977.255161805559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45977.255161805559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45977.255161805559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45977.255161805559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45977.255161805559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45977.255161805559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45977.255161805559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45977.255161805559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45977.255161805559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45977.255161805559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45977.255161805559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45977.255161805559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45977.255161805559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45977.255161805559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45977.255161805559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45977.255161805559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45977.255161805559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45977.255161805559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45977.255161805559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45977.255161805559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45977.255161805559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45977.255161805559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45977.255161805559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45977.255161805559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45977.255161805559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45977.255161805559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45977.255161805559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45977.255161805559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45977.255161805559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45977.255161805559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45977.255161805559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45977.255161805559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45977.255161805559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45977.255161805559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45977.255161805559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45977.255161805559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45977.255161805559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45977.255161805559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45977.255161805559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45977.255161805559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45977.255161805559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45977.255161805559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45977.255161805559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45977.255161805559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45977.255161805559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45977.255161805559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45977.255161805559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45977.255161805559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45977.255161805559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45977.255161805559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45977.255161805559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45977.255161805559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45977.255161805559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45977.255161805559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45977.255161805559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45977.255161805559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45977.255161805559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45977.255161805559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45977.255161805559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45977.255161805559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45977.255161805559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45977.255161805559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45977.255161805559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45977.255161805559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45977.255161805559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45977.255161805559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45977.255161805559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45977.255161805559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45977.255161805559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45977.255161805559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45977.255161805559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45977.255161805559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45977.255161805559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45977.255161805559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45977.255161805559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45977.255161805559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45977.255161805559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45977.255161805559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45977.255161805559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45977.255161805559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45977.255161805559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45977.255161805559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45977.255161805559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45977.255161805559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45977.255161805559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45977.255161805559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45977.255161805559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45977.255161805559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45977.255161805559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45977.255161805559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45977.255161805559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45977.255161805559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45977.255161805559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45977.255161805559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45977.255161805559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45977.255161805559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45977.255161805559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45977.255161805559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45977.255161805559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45977.255161805559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45977.255161805559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45977.255161805559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45977.255161805559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45977.255161805559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45977.255161805559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45977.255161805559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45977.255161805559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45977.255161805559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45977.255161805559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45977.255161805559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45977.255161805559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45977.255161805559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45977.255161805559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45977.255161805559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45977.255161805559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45977.255161805559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45977.255161805559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45977.255161805559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45977.255161805559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45977.255161805559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45977.255161805559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45977.255161805559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45977.255161805559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45977.255161805559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45977.255161805559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45977.255161805559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45977.255161805559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45977.255161805559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45977.255161805559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45977.255161805559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45977.255161805559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45977.255161805559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45977.255161805559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45977.255161805559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45977.255161805559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45977.255161805559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45977.255161805559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45977.255161805559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45977.255161805559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45977.255161805559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45977.255161805559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45977.255161805559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45977.255161805559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45977.255161805559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45977.255161805559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45977.255161805559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45977.255161805559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45977.255161805559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45977.255161805559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45977.255161805559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45977.255161805559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45977.255161805559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45977.255161805559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45977.255161805559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45977.255161805559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45977.255161805559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45977.255161805559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45977.255161805559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45977.255161805559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45977.255161805559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45977.255161805559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45977.255161805559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45977.255161805559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45977.255161805559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45977.255161805559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45977.255161805559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45977.255161805559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45977.255161805559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45977.255161805559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45977.255161805559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45977.255161805559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45977.255161805559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45977.255161805559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45977.255161805559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45977.255161805559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45977.255161805559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45977.255161805559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45977.255161805559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45977.255161805559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45977.255161805559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45977.255161805559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45977.255161805559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45977.255161805559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45977.255161805559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45977.255161805559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45977.255161805559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45977.255161805559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45977.255161805559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45977.255161805559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45977.255161805559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45977.255161805559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45977.255161805559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45977.255161805559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45977.255161805559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45977.255161805559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45977.255161805559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45977.255161805559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45977.255161805559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45977.255161805559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45977.255161805559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45977.255161805559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45977.255161805559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45977.255161805559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45977.255161805559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45977.255161805559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45977.255161805559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45977.255161805559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45977.255161805559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45977.255161805559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45977.255161805559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45977.255161805559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45977.255161805559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45977.255161805559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45977.255161805559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45977.255161805559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45977.255161805559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45977.255161805559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45977.255161805559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45977.255161805559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45977.255161805559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45977.255161805559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45977.255161805559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45977.255161805559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45977.255161805559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45977.255161805559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45977.255161805559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45977.255161805559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45977.255161805559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45977.255161805559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45977.255161805559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45977.255161805559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45977.255161805559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45977.255161805559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45977.255161805559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45977.255161805559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45977.255161805559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45977.255161805559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45977.255161805559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45977.255161805559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45977.255161805559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45977.255161805559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45977.255161805559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45977.255161805559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45977.255161805559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45977.255161805559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45977.255161805559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45977.255161805559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45977.255161805559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45977.255161805559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45977.255161805559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45977.255161805559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45977.255161805559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45977.255161805559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45977.255161805559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45977.255161805559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45977.255161805559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45977.255161805559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45977.255161805559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45977.255161805559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45977.255161805559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45977.255161805559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45977.255161805559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45977.255161805559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45977.255161805559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45977.255161805559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45977.255161805559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45977.255161805559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45977.255161805559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45977.255161805559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45977.255161805559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45977.255161805559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45977.255161805559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45977.255161805559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45977.255161805559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45977.255161805559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45977.255161805559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45977.255161805559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45977.255161805559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45977.255161805559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45977.255161805559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45977.255161805559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45977.255161805559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45977.255161805559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45977.255161805559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45977.255161805559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45977.255161805559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45977.255161805559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45977.255161805559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45977.255161805559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45977.255161805559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45977.255161805559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45977.255161805559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45977.255161805559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45977.255161805559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45977.255161805559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45977.255161805559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45977.255161805559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45977.255161805559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45977.255161805559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45977.255161805559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45977.255161805559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45977.255161805559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45977.255161805559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45977.255161805559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45977.255161805559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45977.255161805559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45977.255161805559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45977.255161805559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45977.255161805559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45977.255161805559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45977.255161805559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45977.255161805559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45977.255161805559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45977.255161805559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45977.255161805559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45977.255161805559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45977.255161805559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45977.255161805559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45977.255161805559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45977.255161805559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45977.255161805559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45977.255161805559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45977.255161805559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45977.255161805559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45977.255161805559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45977.255161805559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45977.255161805559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45977.255161805559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45977.255161805559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45977.255161805559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45977.255161805559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45977.255161805559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45977.255161805559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45977.255161805559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45977.255161805559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45977.255161805559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45977.255161805559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45977.255161805559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45977.255161805559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45977.255161805559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45977.255161805559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45977.255161805559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45977.255161805559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45977.255161805559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45977.255161805559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45977.255161805559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45977.255161805559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45977.255161805559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45977.255161805559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45977.255161805559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45977.255161805559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45977.255161805559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45977.255161805559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45977.255161805559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45977.255161805559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45977.255161805559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45977.255161805559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45977.255161805559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45977.255161805559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45977.255161805559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45977.255161805559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45977.255161805559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45977.255161805559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45977.255161805559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45977.255161805559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45977.255161805559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45977.255161805559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45977.255161805559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45977.255161805559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45977.255161805559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45977.255161805559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45977.255161805559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45977.255161805559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45977.255161805559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45977.255161805559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45977.255161805559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45977.255161805559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45977.255161805559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45977.255161805559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45977.255161805559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45977.255161805559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45977.255161805559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45977.255161805559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45977.255161805559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45977.255161805559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45977.255161805559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45977.255161805559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45977.255161805559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45977.255161805559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45977.255161805559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45977.255161805559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45977.255161805559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45977.255161805559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45977.255161805559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45977.255161805559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45977.255161805559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45977.255161805559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45977.255161805559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45977.255161805559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45977.255161805559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45977.255161805559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45977.255161805559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45977.255161805559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45977.255161805559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45977.255161805559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45977.255161805559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45977.255161805559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45977.255161805559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45977.255161805559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45977.255161805559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45977.255161805559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45977.255161805559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45977.255161805559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45977.255161805559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45977.255161805559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45977.255161805559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45977.255161805559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45977.255161805559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45977.255161805559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45977.255161805559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45977.255161805559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45977.255161805559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45977.255161805559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45977.255161805559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45977.255161805559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45977.255161805559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45977.255161805559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45977.255161805559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45977.255161805559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45977.255161805559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45977.255161805559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45977.255161805559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45977.255161805559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45977.255161805559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45977.255161805559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45977.255161805559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45977.255161805559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45977.255161805559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45977.255161805559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45977.255161805559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45977.255161805559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45977.255161805559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45977.255161805559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45977.255161805559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45977.255161805559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45977.255161805559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45977.255161805559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45977.255161805559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45977.255161805559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45977.255161805559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45977.255161805559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45977.255161805559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45977.255161805559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45977.255161805559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45977.255161805559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45977.255161805559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45977.255161805559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45977.255161805559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45977.255161805559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45977.255161805559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45977.255161805559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45977.255161805559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45977.255161805559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45977.255161805559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45977.255161805559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45977.255161805559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45977.255161805559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45977.255161805559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45977.255161805559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45977.255161805559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45977.255161805559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45977.255161805559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45977.255161805559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45977.255161805559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45977.255161805559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45977.255161805559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45977.255161805559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45977.255161805559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45977.255161805559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45977.255161805559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45977.255161805559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45977.255161805559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45977.255161805559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45977.255161805559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45977.255161805559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45977.255161805559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45977.255161805559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45977.255161805559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45977.255161805559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45977.255161805559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45977.255161805559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45977.255161805559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45977.255161805559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45977.255161805559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45977.255161805559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45977.255161805559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45977.255161805559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45977.255161805559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45977.255161805559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45977.255161805559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45977.255161805559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45977.255161805559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45977.255161805559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45977.255161805559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45977.255161805559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45977.255161805559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45977.255161805559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45977.255161805559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45977.255161805559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45977.255161805559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45977.255161805559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45977.255161805559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45977.255161805559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45977.255161805559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45977.255161805559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45977.255161805559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45977.255161805559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45977.255161805559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45977.255161805559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45977.255161805559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45977.255161805559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45977.255161805559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45977.255161805559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45977.255161805559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45977.255161805559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45977.255161805559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45977.255161805559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45977.255161805559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45977.255161805559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45977.255161805559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45977.255161805559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45977.255161805559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45977.255161805559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45977.255161805559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45977.255161805559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45977.255161805559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45977.255161805559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45977.255161805559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45977.255161805559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45977.255161805559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45977.255161805559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45977.255161805559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45977.255161805559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45977.255161805559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45977.255161805559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45977.255161805559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45977.255161805559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45977.255161805559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45977.255161805559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45977.255161805559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45977.255161805559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45977.255161805559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45977.255161805559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45977.255161805559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45977.255161805559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45977.255161805559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45977.255161805559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45977.255161805559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45977.255161805559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45977.255161805559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45977.255161805559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45977.255161805559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45977.255161805559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45977.255161805559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45977.255161805559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45977.255161805559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45977.255161805559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45977.255161805559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45977.255161805559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45977.255161805559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45977.255161805559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45977.255161805559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45977.255161805559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45977.255161805559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45977.255161805559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45977.255161805559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45977.255161805559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45977.255161805559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45977.255161805559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45977.255161805559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45977.255161805559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45977.255161805559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45977.255161805559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45977.255161805559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45977.255161805559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45977.255161805559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45977.255161805559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45977.255161805559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45977.255161805559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45977.255161805559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45977.255161805559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45977.255161805559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45977.255161805559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45977.255161805559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45977.255161805559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45977.255161805559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45977.255161805559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45977.255161805559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45977.255161805559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45977.255161805559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45977.255161805559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45977.255161805559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45977.255161805559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45977.255161805559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45977.255161805559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45977.255161805559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45977.255161805559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45977.255161805559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45977.255161805559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45977.255161805559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45977.255161805559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45977.255161805559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45977.255161805559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45977.255161805559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45977.255161805559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45977.255161805559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45977.255161805559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45977.255161805559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45977.255161805559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45977.255161805559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45977.255161805559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45977.255161805559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45977.255161805559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45977.255161805559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45977.255161805559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45977.255161805559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45977.255161805559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45977.255161805559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45977.255161805559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45977.255161805559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45977.255161805559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45977.255161805559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45977.255161805559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45977.255161805559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45977.255161805559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45977.255161805559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45977.255161805559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45977.255161805559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45977.255161805559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45977.255161805559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45977.255161805559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273.77444421296241</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0.66605300926312339</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0.4688886574076605</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36693</v>
      </c>
      <c r="E5" s="95" t="s">
        <v>39021</v>
      </c>
      <c r="F5" s="96">
        <v>45977.092916666668</v>
      </c>
      <c r="G5" s="97">
        <f ca="1">IFERROR(NOW()-F5,"")</f>
        <v>0.16224513889028458</v>
      </c>
      <c r="H5" s="96">
        <v>45977.092881944445</v>
      </c>
      <c r="I5" s="135" t="str">
        <f>IFERROR(VLOOKUP(D5,DB!A:F,6,0),"")</f>
        <v>Generator-SG</v>
      </c>
      <c r="J5" s="135" t="str">
        <f>IFERROR(VLOOKUP(D5,DB!A:G,7,0),"")</f>
        <v>Weak</v>
      </c>
      <c r="K5" s="98" t="s">
        <v>39123</v>
      </c>
      <c r="L5" s="92" t="str">
        <f>IFERROR(VLOOKUP(D5,DB!A:I,9,0),"")</f>
        <v>Latis</v>
      </c>
    </row>
    <row r="6" spans="1:16" ht="15" customHeight="1">
      <c r="A6" s="135"/>
      <c r="B6" s="135" t="str">
        <f>IFERROR(VLOOKUP(D6,DB!A:K,11,0),"")</f>
        <v/>
      </c>
      <c r="C6" s="94"/>
      <c r="D6" s="92"/>
      <c r="E6" s="95"/>
      <c r="F6" s="96"/>
      <c r="G6" s="97">
        <f ca="1">IFERROR(NOW()-F6,"")</f>
        <v>45977.255161805559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45977.255161805559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45977.255161805559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45977.255161805559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45977.255161805559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45977.255161805559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45977.255161805559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45977.255161805559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45977.255161805559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45977.255161805559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45977.255161805559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45977.255161805559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45977.255161805559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45977.255161805559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45977.255161805559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45977.255161805559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45977.255161805559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45977.255161805559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45977.255161805559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45977.255161805559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45977.255161805559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45977.255161805559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45977.255161805559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45977.255161805559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45977.255161805559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45977.255161805559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45977.255161805559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45977.255161805559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45977.255161805559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45977.255161805559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45977.255161805559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45977.255161805559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45977.255161805559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45977.255161805559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45977.255161805559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45977.255161805559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45977.255161805559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45977.255161805559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45977.255161805559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45977.255161805559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45977.255161805559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45977.255161805559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45977.255161805559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45977.255161805559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45977.255161805559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45977.255161805559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45977.255161805559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45977.255161805559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45977.255161805559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45977.255161805559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45977.255161805559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45977.255161805559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45977.255161805559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45977.255161805559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45977.255161805559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45977.255161805559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45977.255161805559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45977.255161805559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45977.255161805559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45977.255161805559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45977.255161805559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45977.255161805559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45977.255161805559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45977.255161805559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45977.255161805559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45977.255161805559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45977.255161805559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45977.255161805559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45977.255161805559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45977.255161805559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45977.255161805559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45977.255161805559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45977.255161805559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45977.255161805559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45977.255161805559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45977.255161805559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45977.255161805559</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7"/>
  <sheetViews>
    <sheetView tabSelected="1" workbookViewId="0">
      <selection activeCell="F11" sqref="F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85.423101620370289</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51.066284490741964</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28.594050694446196</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1</v>
      </c>
      <c r="D6" s="124" t="s">
        <v>33027</v>
      </c>
      <c r="E6" s="124" t="s">
        <v>39021</v>
      </c>
      <c r="F6" s="158">
        <v>45977.009479166663</v>
      </c>
      <c r="G6" s="126">
        <f t="shared" ref="G6:G30" ca="1" si="2">IFERROR(NOW()-F6,"")</f>
        <v>0.24568263889523223</v>
      </c>
      <c r="H6" s="158">
        <v>45976.947858796295</v>
      </c>
      <c r="I6" s="124" t="str">
        <f>IFERROR(VLOOKUP(D6,DB!A:F,6,0),"")</f>
        <v>SCECO</v>
      </c>
      <c r="J6" s="124" t="str">
        <f>IFERROR(VLOOKUP(D6,DB!A:G,7,0),"")</f>
        <v>No BB Design</v>
      </c>
      <c r="K6" s="124" t="s">
        <v>39133</v>
      </c>
      <c r="L6" s="124" t="str">
        <f>IFERROR(VLOOKUP(D6,DB!A:I,9,0),"")</f>
        <v>Latis</v>
      </c>
    </row>
    <row r="7" spans="1:13">
      <c r="A7" s="124" t="s">
        <v>39134</v>
      </c>
      <c r="B7" s="124" t="str">
        <f>IFERROR(VLOOKUP(D7,DB!A:K,11,0),"")</f>
        <v>R5</v>
      </c>
      <c r="C7" s="124">
        <v>1</v>
      </c>
      <c r="D7" s="124" t="s">
        <v>35185</v>
      </c>
      <c r="E7" s="124" t="s">
        <v>39021</v>
      </c>
      <c r="F7" s="158">
        <v>45977.217291666668</v>
      </c>
      <c r="G7" s="126">
        <f t="shared" ca="1" si="2"/>
        <v>3.7870138890866656E-2</v>
      </c>
      <c r="H7" s="158">
        <v>45977.20516203704</v>
      </c>
      <c r="I7" s="124" t="str">
        <f>IFERROR(VLOOKUP(D7,DB!A:F,6,0),"")</f>
        <v>SCECO</v>
      </c>
      <c r="J7" s="124" t="str">
        <f>IFERROR(VLOOKUP(D7,DB!A:G,7,0),"")</f>
        <v>Vandalized</v>
      </c>
      <c r="K7" s="124" t="s">
        <v>39135</v>
      </c>
      <c r="L7" s="124" t="str">
        <f>IFERROR(VLOOKUP(D7,DB!A:I,9,0),"")</f>
        <v>Latis</v>
      </c>
    </row>
    <row r="8" spans="1:13">
      <c r="A8" s="124" t="s">
        <v>39136</v>
      </c>
      <c r="B8" s="124" t="str">
        <f>IFERROR(VLOOKUP(D8,DB!A:K,11,0),"")</f>
        <v>R5</v>
      </c>
      <c r="C8" s="124">
        <v>3</v>
      </c>
      <c r="D8" s="124" t="s">
        <v>37006</v>
      </c>
      <c r="E8" s="124" t="s">
        <v>39021</v>
      </c>
      <c r="F8" s="158">
        <v>45977.245358796295</v>
      </c>
      <c r="G8" s="126">
        <f t="shared" ca="1" si="2"/>
        <v>9.8030092631233856E-3</v>
      </c>
      <c r="H8" s="158">
        <v>45977.236180555556</v>
      </c>
      <c r="I8" s="124" t="str">
        <f>IFERROR(VLOOKUP(D8,DB!A:F,6,0),"")</f>
        <v>Generator-SG</v>
      </c>
      <c r="J8" s="124" t="str">
        <f>IFERROR(VLOOKUP(D8,DB!A:G,7,0),"")</f>
        <v>Vandalized</v>
      </c>
      <c r="K8" s="124" t="s">
        <v>39137</v>
      </c>
      <c r="L8" s="124" t="str">
        <f>IFERROR(VLOOKUP(D8,DB!A:I,9,0),"")</f>
        <v>Latis</v>
      </c>
    </row>
    <row r="9" spans="1:13">
      <c r="A9" s="124"/>
      <c r="B9" s="124" t="str">
        <f>IFERROR(VLOOKUP(D9,DB!A:K,11,0),"")</f>
        <v/>
      </c>
      <c r="C9" s="124"/>
      <c r="D9" s="124"/>
      <c r="E9" s="124"/>
      <c r="F9" s="124"/>
      <c r="G9" s="126">
        <f t="shared" ca="1" si="2"/>
        <v>45977.255161805559</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45977.255161805559</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45977.255161805559</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45977.255161805559</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45977.255161805559</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45977.255161805559</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45977.255161805559</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45977.255161805559</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45977.255161805559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45977.255161805559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45977.255161805559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45977.255161805559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45977.255161805559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45977.255161805559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45977.255161805559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45977.255161805559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45977.255161805559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45977.255161805559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45977.255161805559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45977.255161805559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45977.255161805559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45977.255161805559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ref="G31:G94" ca="1" si="3">IFERROR(NOW()-F31,"")</f>
        <v>45977.255161805559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45977.255161805559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45977.255161805559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45977.255161805559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45977.255161805559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45977.255161805559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45977.255161805559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45977.255161805559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45977.255161805559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45977.255161805559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45977.255161805559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45977.255161805559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45977.255161805559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45977.255161805559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45977.255161805559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45977.255161805559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45977.255161805559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45977.255161805559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45977.255161805559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45977.255161805559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45977.255161805559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45977.255161805559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45977.255161805559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45977.255161805559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45977.255161805559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45977.255161805559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45977.255161805559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45977.255161805559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45977.255161805559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45977.255161805559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45977.255161805559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45977.255161805559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45977.255161805559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45977.255161805559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45977.255161805559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45977.255161805559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45977.255161805559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45977.255161805559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45977.255161805559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45977.255161805559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45977.255161805559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45977.255161805559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45977.255161805559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45977.255161805559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45977.255161805559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45977.255161805559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45977.255161805559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45977.255161805559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45977.255161805559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45977.255161805559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45977.255161805559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45977.255161805559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45977.255161805559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45977.255161805559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45977.255161805559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45977.255161805559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45977.255161805559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45977.255161805559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45977.255161805559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45977.255161805559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45977.255161805559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45977.255161805559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45977.255161805559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45977.255161805559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4">IFERROR(NOW()-F95,"")</f>
        <v>45977.255161805559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45977.255161805559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45977.255161805559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45977.255161805559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45977.255161805559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45977.255161805559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45977.255161805559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45977.255161805559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45977.255161805559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45977.255161805559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45977.255161805559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45977.255161805559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45977.255161805559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45977.255161805559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45977.255161805559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45977.255161805559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45977.255161805559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45977.255161805559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45977.255161805559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45977.255161805559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45977.255161805559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45977.255161805559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45977.255161805559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45977.255161805559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45977.255161805559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45977.255161805559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45977.255161805559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45977.255161805559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45977.255161805559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45977.255161805559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45977.255161805559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45977.255161805559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45977.255161805559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45977.255161805559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45977.255161805559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45977.255161805559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45977.255161805559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45977.255161805559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45977.255161805559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45977.255161805559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45977.255161805559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45977.255161805559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45977.255161805559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45977.255161805559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45977.255161805559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45977.255161805559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45977.255161805559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45977.255161805559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45977.255161805559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45977.255161805559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45977.255161805559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45977.255161805559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45977.255161805559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45977.255161805559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45977.255161805559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45977.255161805559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45977.255161805559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45977.255161805559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45977.255161805559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45977.255161805559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45977.255161805559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45977.255161805559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45977.255161805559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45977.255161805559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5">IFERROR(NOW()-F159,"")</f>
        <v>45977.255161805559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45977.255161805559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45977.255161805559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45977.255161805559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45977.255161805559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45977.255161805559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45977.255161805559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45977.255161805559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45977.255161805559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45977.255161805559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45977.255161805559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45977.255161805559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45977.255161805559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45977.255161805559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45977.255161805559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45977.255161805559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45977.255161805559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45977.255161805559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45977.255161805559</v>
      </c>
      <c r="H177" s="124"/>
      <c r="I177" s="124" t="str">
        <f>IFERROR(VLOOKUP(D177,DB!A:F,6,0),"")</f>
        <v/>
      </c>
      <c r="J177" s="124" t="str">
        <f>IFERROR(VLOOKUP(D177,DB!A:G,7,0),"")</f>
        <v/>
      </c>
      <c r="K177" s="124"/>
      <c r="L177" s="124" t="str">
        <f>IFERROR(VLOOKUP(D177,DB!A:I,9,0),"")</f>
        <v/>
      </c>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45977.255161805559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45977.255161805559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45977.255161805559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45977.255161805559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45977.255161805559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45977.255161805559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45977.255161805559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45977.255161805559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45977.255161805559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45977.255161805559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45977.255161805559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45977.255161805559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45977.255161805559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45977.255161805559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45977.255161805559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45977.255161805559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45977.255161805559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45977.255161805559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45977.255161805559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45977.255161805559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45977.255161805559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45977.255161805559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45977.255161805559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45977.255161805559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45977.255161805559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45977.255161805559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45977.255161805559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45977.255161805559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45977.255161805559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45977.255161805559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45977.255161805559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45977.255161805559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45977.255161805559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45977.255161805559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45977.255161805559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45977.255161805559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45977.255161805559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45977.255161805559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45977.255161805559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45977.255161805559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45977.255161805559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45977.255161805559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45977.255161805559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45977.255161805559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45977.255161805559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45977.255161805559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45977.255161805559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45977.255161805559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45977.255161805559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45977.255161805559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45977.255161805559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45977.255161805559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45977.255161805559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45977.255161805559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45977.255161805559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45977.255161805559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45977.255161805559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45977.255161805559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45977.255161805559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45977.255161805559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45977.255161805559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45977.255161805559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45977.255161805559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45977.255161805559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45977.255161805559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45977.255161805559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45977.255161805559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45977.255161805559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45977.255161805559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45977.255161805559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45977.255161805559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45977.255161805559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45977.255161805559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45977.255161805559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45977.255161805559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45977.255161805559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45977.255161805559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45977.255161805559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45977.255161805559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45977.255161805559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45977.255161805559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45977.255161805559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45977.255161805559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45977.255161805559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45977.255161805559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45977.255161805559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45977.255161805559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45977.255161805559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45977.255161805559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45977.255161805559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45977.255161805559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45977.255161805559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45977.255161805559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45977.255161805559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45977.255161805559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45977.255161805559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45977.255161805559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45977.255161805559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45977.255161805559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45977.255161805559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45977.255161805559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45977.255161805559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45977.255161805559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45977.255161805559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45977.255161805559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45977.255161805559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45977.255161805559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45977.255161805559</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2025-11-16T03:07:47Z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